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8_{3FCB902C-275D-424F-9DCA-61098F92A20F}" xr6:coauthVersionLast="47" xr6:coauthVersionMax="47" xr10:uidLastSave="{00000000-0000-0000-0000-000000000000}"/>
  <bookViews>
    <workbookView xWindow="390" yWindow="390" windowWidth="27675" windowHeight="15390" xr2:uid="{00000000-000D-0000-FFFF-FFFF00000000}"/>
  </bookViews>
  <sheets>
    <sheet name="risorse covid 2021" sheetId="2" r:id="rId1"/>
    <sheet name="cruscotto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'risorse covid 2021'!$A$6:$AH$1596</definedName>
    <definedName name="perdita_max">'[1]Previsione 2020_2021'!$BF$1</definedName>
    <definedName name="perdita_min">'[1]Previsione 2020_2021'!$BF$2</definedName>
    <definedName name="quota_nov_dic19">'[2]chk_datiGETTITO (2)'!#REF!</definedName>
    <definedName name="Quota1_AddIRPEF" localSheetId="1">'[3]Schema riparto'!$AS$2</definedName>
    <definedName name="Quota2_Saldo2020">'[3]Schema riparto'!$AT$2</definedName>
    <definedName name="Quota3_Perdite2021">'[3]Schema riparto'!$AX$2</definedName>
    <definedName name="soglia">#REF!</definedName>
    <definedName name="sogliaMAX">'[2]chk_datiGETTITO (2)'!#REF!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I8" i="3"/>
  <c r="F2" i="2"/>
  <c r="AR4" i="2"/>
  <c r="AS4" i="2"/>
  <c r="AG4" i="2"/>
  <c r="AH4" i="2"/>
  <c r="AI4" i="2"/>
  <c r="AJ4" i="2"/>
  <c r="AK4" i="2"/>
  <c r="AL4" i="2"/>
  <c r="AM4" i="2"/>
  <c r="AN4" i="2"/>
  <c r="AO4" i="2"/>
  <c r="AP4" i="2"/>
  <c r="AQ4" i="2"/>
  <c r="J8" i="3"/>
  <c r="E20" i="3"/>
  <c r="E18" i="3"/>
  <c r="D7" i="3"/>
  <c r="E10" i="3"/>
  <c r="E17" i="3"/>
  <c r="E19" i="3"/>
  <c r="J7" i="3"/>
  <c r="E11" i="3"/>
  <c r="D8" i="3"/>
  <c r="F8" i="3"/>
  <c r="I7" i="3"/>
  <c r="K7" i="3"/>
  <c r="E14" i="3"/>
  <c r="J9" i="3"/>
  <c r="E16" i="3"/>
  <c r="I9" i="3"/>
  <c r="E5" i="3"/>
  <c r="F7" i="3"/>
  <c r="E9" i="3"/>
  <c r="F9" i="3"/>
  <c r="AF4" i="2"/>
  <c r="E12" i="3"/>
  <c r="E21" i="3"/>
  <c r="F21" i="3"/>
  <c r="K9" i="3"/>
  <c r="F20" i="3"/>
  <c r="F12" i="3"/>
  <c r="F19" i="3"/>
  <c r="F18" i="3"/>
  <c r="F17" i="3"/>
  <c r="F16" i="3"/>
  <c r="E13" i="3"/>
  <c r="F13" i="3"/>
  <c r="K8" i="3"/>
  <c r="K10" i="3"/>
  <c r="O4" i="2"/>
  <c r="M4" i="2"/>
  <c r="N4" i="2"/>
  <c r="P4" i="2"/>
  <c r="Q4" i="2"/>
  <c r="R4" i="2"/>
  <c r="S4" i="2"/>
  <c r="T4" i="2"/>
  <c r="U4" i="2"/>
  <c r="V4" i="2"/>
  <c r="W4" i="2"/>
  <c r="X4" i="2"/>
  <c r="Y4" i="2"/>
  <c r="Z4" i="2"/>
  <c r="AD4" i="2"/>
  <c r="AA4" i="2"/>
  <c r="AB4" i="2"/>
  <c r="AC4" i="2"/>
  <c r="AE4" i="2"/>
  <c r="L4" i="2"/>
</calcChain>
</file>

<file path=xl/sharedStrings.xml><?xml version="1.0" encoding="utf-8"?>
<sst xmlns="http://schemas.openxmlformats.org/spreadsheetml/2006/main" count="16007" uniqueCount="4886">
  <si>
    <t>codBDAP</t>
  </si>
  <si>
    <t>codSIOPE</t>
  </si>
  <si>
    <t>MINT</t>
  </si>
  <si>
    <t>AREA</t>
  </si>
  <si>
    <t>REGIONE</t>
  </si>
  <si>
    <t>PROVINCIA</t>
  </si>
  <si>
    <t>CAP</t>
  </si>
  <si>
    <t>DEM</t>
  </si>
  <si>
    <t>ENTE</t>
  </si>
  <si>
    <t>POP</t>
  </si>
  <si>
    <t>0</t>
  </si>
  <si>
    <t>NORD</t>
  </si>
  <si>
    <t>2 - 1.001-5.000</t>
  </si>
  <si>
    <t>1</t>
  </si>
  <si>
    <t>3 - 5.001-10.000</t>
  </si>
  <si>
    <t>5 - 20.001-60.000</t>
  </si>
  <si>
    <t>4 - 10.001-20.000</t>
  </si>
  <si>
    <t>111742930546032201</t>
  </si>
  <si>
    <t>133325</t>
  </si>
  <si>
    <t>LOMBARDIA</t>
  </si>
  <si>
    <t>COMO</t>
  </si>
  <si>
    <t>1 - FINO a 1.000</t>
  </si>
  <si>
    <t>SAN NAZZARO VAL CAVARGNA</t>
  </si>
  <si>
    <t>111942930475464201</t>
  </si>
  <si>
    <t>703333</t>
  </si>
  <si>
    <t>MANTOVA</t>
  </si>
  <si>
    <t>ROVERBELLA</t>
  </si>
  <si>
    <t>112942930526084102</t>
  </si>
  <si>
    <t>106003</t>
  </si>
  <si>
    <t>VARESE</t>
  </si>
  <si>
    <t>SALTRIO</t>
  </si>
  <si>
    <t>113342930540408502</t>
  </si>
  <si>
    <t>47195</t>
  </si>
  <si>
    <t>MORNAGO</t>
  </si>
  <si>
    <t>113442928800667002</t>
  </si>
  <si>
    <t>725048</t>
  </si>
  <si>
    <t>LECCO</t>
  </si>
  <si>
    <t>COLICO</t>
  </si>
  <si>
    <t>113742928592687902</t>
  </si>
  <si>
    <t>548945</t>
  </si>
  <si>
    <t>LODI</t>
  </si>
  <si>
    <t>BORGHETTO LODIGIANO</t>
  </si>
  <si>
    <t>114242930474451702</t>
  </si>
  <si>
    <t>712710</t>
  </si>
  <si>
    <t>BERGAMO</t>
  </si>
  <si>
    <t>ORIO AL SERIO</t>
  </si>
  <si>
    <t>116742928739525602</t>
  </si>
  <si>
    <t>66139</t>
  </si>
  <si>
    <t>CISERANO</t>
  </si>
  <si>
    <t>117242930542099701</t>
  </si>
  <si>
    <t>728648</t>
  </si>
  <si>
    <t>BRESCIA</t>
  </si>
  <si>
    <t>LENO</t>
  </si>
  <si>
    <t>118742929424205701</t>
  </si>
  <si>
    <t>11878</t>
  </si>
  <si>
    <t>SONDRIO</t>
  </si>
  <si>
    <t>DAZIO</t>
  </si>
  <si>
    <t>119642930543451002</t>
  </si>
  <si>
    <t>49973</t>
  </si>
  <si>
    <t>MOGLIA</t>
  </si>
  <si>
    <t>7 - 100.001-250.000</t>
  </si>
  <si>
    <t>122242930516823202</t>
  </si>
  <si>
    <t>15568844</t>
  </si>
  <si>
    <t>MILANO</t>
  </si>
  <si>
    <t>CISLIANO</t>
  </si>
  <si>
    <t>122342930519827402</t>
  </si>
  <si>
    <t>150016</t>
  </si>
  <si>
    <t>MELZO</t>
  </si>
  <si>
    <t>122842930473415802</t>
  </si>
  <si>
    <t>164397</t>
  </si>
  <si>
    <t>LOSINE</t>
  </si>
  <si>
    <t>122842930534949401</t>
  </si>
  <si>
    <t>59509</t>
  </si>
  <si>
    <t>CREMONA</t>
  </si>
  <si>
    <t>CASALE CREMASCO-VIDOLASCO</t>
  </si>
  <si>
    <t>123142930463041001</t>
  </si>
  <si>
    <t>307289</t>
  </si>
  <si>
    <t>MONZA E DELLA BRIANZA</t>
  </si>
  <si>
    <t>CAVENAGO DI BRIANZA</t>
  </si>
  <si>
    <t>123442930543516602</t>
  </si>
  <si>
    <t>11143406</t>
  </si>
  <si>
    <t>OLGIATE MOLGORA</t>
  </si>
  <si>
    <t>123742930480013402</t>
  </si>
  <si>
    <t>188293</t>
  </si>
  <si>
    <t>URAGO D'OGLIO</t>
  </si>
  <si>
    <t>123942930458498402</t>
  </si>
  <si>
    <t>720260</t>
  </si>
  <si>
    <t>ROSATE</t>
  </si>
  <si>
    <t>124342930527986701</t>
  </si>
  <si>
    <t>41806</t>
  </si>
  <si>
    <t>MONTEGRINO VALTRAVAGLIA</t>
  </si>
  <si>
    <t>125342930454820802</t>
  </si>
  <si>
    <t>103450</t>
  </si>
  <si>
    <t>VIGOLO</t>
  </si>
  <si>
    <t>125442930529058102</t>
  </si>
  <si>
    <t>800000072</t>
  </si>
  <si>
    <t>MONZA</t>
  </si>
  <si>
    <t>125442930531011902</t>
  </si>
  <si>
    <t>109088</t>
  </si>
  <si>
    <t>COSTA SERINA</t>
  </si>
  <si>
    <t>126142928602946801</t>
  </si>
  <si>
    <t>105921</t>
  </si>
  <si>
    <t>CUVIO</t>
  </si>
  <si>
    <t>126142930532118001</t>
  </si>
  <si>
    <t>11142276</t>
  </si>
  <si>
    <t>PUMENENGO</t>
  </si>
  <si>
    <t>126542930526631202</t>
  </si>
  <si>
    <t>47417</t>
  </si>
  <si>
    <t>PONTE SAN PIETRO</t>
  </si>
  <si>
    <t>127842930478658501</t>
  </si>
  <si>
    <t>106655</t>
  </si>
  <si>
    <t>VIZZOLA TICINO</t>
  </si>
  <si>
    <t>128242930475470402</t>
  </si>
  <si>
    <t>122019</t>
  </si>
  <si>
    <t>SOLTO COLLINA</t>
  </si>
  <si>
    <t>128342930480027202</t>
  </si>
  <si>
    <t>42336</t>
  </si>
  <si>
    <t>ROVELLASCA</t>
  </si>
  <si>
    <t>129342929605912602</t>
  </si>
  <si>
    <t>18612</t>
  </si>
  <si>
    <t>PANDINO</t>
  </si>
  <si>
    <t>129342930475939201</t>
  </si>
  <si>
    <t>725083</t>
  </si>
  <si>
    <t>LIERNA</t>
  </si>
  <si>
    <t>129542930532555102</t>
  </si>
  <si>
    <t>109109</t>
  </si>
  <si>
    <t>VILLA D'ALMÈ</t>
  </si>
  <si>
    <t>129742930546105901</t>
  </si>
  <si>
    <t>726857</t>
  </si>
  <si>
    <t>LODI VECCHIO</t>
  </si>
  <si>
    <t>133042930530349202</t>
  </si>
  <si>
    <t>717531</t>
  </si>
  <si>
    <t>PAVIA</t>
  </si>
  <si>
    <t>BADIA PAVESE</t>
  </si>
  <si>
    <t>133742930510374501</t>
  </si>
  <si>
    <t>722518</t>
  </si>
  <si>
    <t>ALBIZZATE</t>
  </si>
  <si>
    <t>133842928067730402</t>
  </si>
  <si>
    <t>728081</t>
  </si>
  <si>
    <t>CALVIGNANO</t>
  </si>
  <si>
    <t>134542930452103202</t>
  </si>
  <si>
    <t>61254</t>
  </si>
  <si>
    <t>SUMIRAGO</t>
  </si>
  <si>
    <t>134542930515885601</t>
  </si>
  <si>
    <t>725584</t>
  </si>
  <si>
    <t>CASANOVA LONATI</t>
  </si>
  <si>
    <t>136642930516789801</t>
  </si>
  <si>
    <t>14908</t>
  </si>
  <si>
    <t>GROSIO</t>
  </si>
  <si>
    <t>6 - 60.001-100.000</t>
  </si>
  <si>
    <t>136942930471887402</t>
  </si>
  <si>
    <t>19710103</t>
  </si>
  <si>
    <t>U.C. DELLA PRESOLANA</t>
  </si>
  <si>
    <t>137242930534526902</t>
  </si>
  <si>
    <t>699869</t>
  </si>
  <si>
    <t>RONCOFERRARO</t>
  </si>
  <si>
    <t>137442928091164701</t>
  </si>
  <si>
    <t>60726</t>
  </si>
  <si>
    <t>CAMISANO</t>
  </si>
  <si>
    <t>138042930532021202</t>
  </si>
  <si>
    <t>60738</t>
  </si>
  <si>
    <t>PIEVE SAN GIACOMO</t>
  </si>
  <si>
    <t>139942930542738402</t>
  </si>
  <si>
    <t>725995</t>
  </si>
  <si>
    <t>FORNOVO SAN GIOVANNI</t>
  </si>
  <si>
    <t>142542930456763202</t>
  </si>
  <si>
    <t>90480</t>
  </si>
  <si>
    <t>ROBECCO PAVESE</t>
  </si>
  <si>
    <t>142642930466984202</t>
  </si>
  <si>
    <t>11118690</t>
  </si>
  <si>
    <t>STAGNO LOMBARDO</t>
  </si>
  <si>
    <t>144342930516888102</t>
  </si>
  <si>
    <t>47409</t>
  </si>
  <si>
    <t>BODIO LOMNAGO</t>
  </si>
  <si>
    <t>144642930532617302</t>
  </si>
  <si>
    <t>68844</t>
  </si>
  <si>
    <t>CONCESIO</t>
  </si>
  <si>
    <t>144842930530614201</t>
  </si>
  <si>
    <t>727266</t>
  </si>
  <si>
    <t>BORGO SAN SIRO</t>
  </si>
  <si>
    <t>145042930516473101</t>
  </si>
  <si>
    <t>66384</t>
  </si>
  <si>
    <t>GOMBITO</t>
  </si>
  <si>
    <t>145942929820831802</t>
  </si>
  <si>
    <t>800000070</t>
  </si>
  <si>
    <t>LISSONE</t>
  </si>
  <si>
    <t>146242930520059602</t>
  </si>
  <si>
    <t>11118713</t>
  </si>
  <si>
    <t>CASTEL GABBIANO</t>
  </si>
  <si>
    <t>147442930533789501</t>
  </si>
  <si>
    <t>711410</t>
  </si>
  <si>
    <t>PALAZZAGO</t>
  </si>
  <si>
    <t>148342930537454201</t>
  </si>
  <si>
    <t>461148</t>
  </si>
  <si>
    <t>SESTO SAN GIOVANNI</t>
  </si>
  <si>
    <t>149042930519576702</t>
  </si>
  <si>
    <t>135401</t>
  </si>
  <si>
    <t>ANNONE DI BRIANZA</t>
  </si>
  <si>
    <t>149242930469838702</t>
  </si>
  <si>
    <t>725643</t>
  </si>
  <si>
    <t>PINAROLO PO</t>
  </si>
  <si>
    <t>149242930538102502</t>
  </si>
  <si>
    <t>12502166</t>
  </si>
  <si>
    <t>SELVINO</t>
  </si>
  <si>
    <t>149642928653501701</t>
  </si>
  <si>
    <t>60984</t>
  </si>
  <si>
    <t>CAMPAGNOLA CREMASCA</t>
  </si>
  <si>
    <t>151742927963730101</t>
  </si>
  <si>
    <t>727234</t>
  </si>
  <si>
    <t>BRIVIO</t>
  </si>
  <si>
    <t>151942930544978002</t>
  </si>
  <si>
    <t>11118811</t>
  </si>
  <si>
    <t>PADERNO PONCHIELLI</t>
  </si>
  <si>
    <t>153842930524916302</t>
  </si>
  <si>
    <t>705926</t>
  </si>
  <si>
    <t>MOZZATE</t>
  </si>
  <si>
    <t>154142930537343902</t>
  </si>
  <si>
    <t>41310</t>
  </si>
  <si>
    <t>TRADATE</t>
  </si>
  <si>
    <t>155142930532843201</t>
  </si>
  <si>
    <t>12309</t>
  </si>
  <si>
    <t>PIATEDA</t>
  </si>
  <si>
    <t>156642929575390702</t>
  </si>
  <si>
    <t>11134149</t>
  </si>
  <si>
    <t>MISINTO</t>
  </si>
  <si>
    <t>156842930516325302</t>
  </si>
  <si>
    <t>59804</t>
  </si>
  <si>
    <t>GRUMELLO CREMONESE ED UNITI</t>
  </si>
  <si>
    <t>157842930529640802</t>
  </si>
  <si>
    <t>11121711</t>
  </si>
  <si>
    <t>CASCIAGO</t>
  </si>
  <si>
    <t>LIVO</t>
  </si>
  <si>
    <t>158342930516054701</t>
  </si>
  <si>
    <t>329001</t>
  </si>
  <si>
    <t>COGLIATE</t>
  </si>
  <si>
    <t>158942930526499202</t>
  </si>
  <si>
    <t>192311</t>
  </si>
  <si>
    <t>OSSIMO</t>
  </si>
  <si>
    <t>159342930458732502</t>
  </si>
  <si>
    <t>91167</t>
  </si>
  <si>
    <t>ROMAGNESE</t>
  </si>
  <si>
    <t>159542930515787101</t>
  </si>
  <si>
    <t>92711</t>
  </si>
  <si>
    <t>CASTANA</t>
  </si>
  <si>
    <t>159642929166032802</t>
  </si>
  <si>
    <t>105885</t>
  </si>
  <si>
    <t>BRINZIO</t>
  </si>
  <si>
    <t>159842930524167302</t>
  </si>
  <si>
    <t>60154</t>
  </si>
  <si>
    <t>SOSPIRO</t>
  </si>
  <si>
    <t>162042930527284502</t>
  </si>
  <si>
    <t>723338</t>
  </si>
  <si>
    <t>SABBIONETA</t>
  </si>
  <si>
    <t>164542930519765302</t>
  </si>
  <si>
    <t>543323</t>
  </si>
  <si>
    <t>LESMO</t>
  </si>
  <si>
    <t>165542930460232502</t>
  </si>
  <si>
    <t>142878</t>
  </si>
  <si>
    <t>BARGHE</t>
  </si>
  <si>
    <t>165742929341386202</t>
  </si>
  <si>
    <t>725130</t>
  </si>
  <si>
    <t>COLLE BRIANZA</t>
  </si>
  <si>
    <t>166342930527989502</t>
  </si>
  <si>
    <t>90682</t>
  </si>
  <si>
    <t>TROVO</t>
  </si>
  <si>
    <t>166942930446842501</t>
  </si>
  <si>
    <t>11120736</t>
  </si>
  <si>
    <t>COSTA DE' NOBILI</t>
  </si>
  <si>
    <t>167142929091270702</t>
  </si>
  <si>
    <t>728634</t>
  </si>
  <si>
    <t>BARBARIGA</t>
  </si>
  <si>
    <t>167142929091319102</t>
  </si>
  <si>
    <t>723439</t>
  </si>
  <si>
    <t>CASTELNOVETTO</t>
  </si>
  <si>
    <t>167442930473715802</t>
  </si>
  <si>
    <t>723736</t>
  </si>
  <si>
    <t>NICORVO</t>
  </si>
  <si>
    <t>167442930524318301</t>
  </si>
  <si>
    <t>61364</t>
  </si>
  <si>
    <t>FIORANO AL SERIO</t>
  </si>
  <si>
    <t>167642929946319602</t>
  </si>
  <si>
    <t>156197</t>
  </si>
  <si>
    <t>COCCAGLIO</t>
  </si>
  <si>
    <t>168342930519986502</t>
  </si>
  <si>
    <t>723764</t>
  </si>
  <si>
    <t>MARMENTINO</t>
  </si>
  <si>
    <t>168542930515726001</t>
  </si>
  <si>
    <t>126164</t>
  </si>
  <si>
    <t>ENDINE GAIANO</t>
  </si>
  <si>
    <t>168642930529431702</t>
  </si>
  <si>
    <t>14144</t>
  </si>
  <si>
    <t>BUGLIO IN MONTE</t>
  </si>
  <si>
    <t>169842930460896602</t>
  </si>
  <si>
    <t>759485</t>
  </si>
  <si>
    <t>COSTA DI MEZZATE</t>
  </si>
  <si>
    <t>169842930525450402</t>
  </si>
  <si>
    <t>543841</t>
  </si>
  <si>
    <t>VANZAGO</t>
  </si>
  <si>
    <t>171542930474857101</t>
  </si>
  <si>
    <t>126112</t>
  </si>
  <si>
    <t>PAGAZZANO</t>
  </si>
  <si>
    <t>171642930528089402</t>
  </si>
  <si>
    <t>728033</t>
  </si>
  <si>
    <t>ROBECCHETTO CON INDUNO</t>
  </si>
  <si>
    <t>171942930537327601</t>
  </si>
  <si>
    <t>800000074</t>
  </si>
  <si>
    <t>PIOLTELLO</t>
  </si>
  <si>
    <t>172442930516550001</t>
  </si>
  <si>
    <t>142888</t>
  </si>
  <si>
    <t>EDOLO</t>
  </si>
  <si>
    <t>172442930519165302</t>
  </si>
  <si>
    <t>61227</t>
  </si>
  <si>
    <t>MONVALLE</t>
  </si>
  <si>
    <t>172542930479622601</t>
  </si>
  <si>
    <t>701516</t>
  </si>
  <si>
    <t>PIZZIGHETTONE</t>
  </si>
  <si>
    <t>172942930519421902</t>
  </si>
  <si>
    <t>11120720</t>
  </si>
  <si>
    <t>MARZANO</t>
  </si>
  <si>
    <t>173142928932478502</t>
  </si>
  <si>
    <t>117668</t>
  </si>
  <si>
    <t>DOLZAGO</t>
  </si>
  <si>
    <t>173142930531959201</t>
  </si>
  <si>
    <t>10309</t>
  </si>
  <si>
    <t>BORMIO</t>
  </si>
  <si>
    <t>173342930511232501</t>
  </si>
  <si>
    <t>89592</t>
  </si>
  <si>
    <t>BENE LARIO</t>
  </si>
  <si>
    <t>173742930479305901</t>
  </si>
  <si>
    <t>721249</t>
  </si>
  <si>
    <t>VALBRONA</t>
  </si>
  <si>
    <t>173742930534262602</t>
  </si>
  <si>
    <t>348834</t>
  </si>
  <si>
    <t>SEVESO</t>
  </si>
  <si>
    <t>174042930516249201</t>
  </si>
  <si>
    <t>135543</t>
  </si>
  <si>
    <t>GRONE</t>
  </si>
  <si>
    <t>175042930546232402</t>
  </si>
  <si>
    <t>96686</t>
  </si>
  <si>
    <t>LOMAGNA</t>
  </si>
  <si>
    <t>175342930454055602</t>
  </si>
  <si>
    <t>126321</t>
  </si>
  <si>
    <t>MEZZOLDO</t>
  </si>
  <si>
    <t>175442930525537602</t>
  </si>
  <si>
    <t>89430</t>
  </si>
  <si>
    <t>SOMMO</t>
  </si>
  <si>
    <t>176742930477931002</t>
  </si>
  <si>
    <t>720543</t>
  </si>
  <si>
    <t>VELEZZO LOMELLINA</t>
  </si>
  <si>
    <t>176942930476904801</t>
  </si>
  <si>
    <t>103346</t>
  </si>
  <si>
    <t>PORLEZZA</t>
  </si>
  <si>
    <t>176942930478602102</t>
  </si>
  <si>
    <t>92655</t>
  </si>
  <si>
    <t>SCALDASOLE</t>
  </si>
  <si>
    <t>177042930518361502</t>
  </si>
  <si>
    <t>46706</t>
  </si>
  <si>
    <t>BARDELLO</t>
  </si>
  <si>
    <t>177742930456060701</t>
  </si>
  <si>
    <t>65973</t>
  </si>
  <si>
    <t>RIVAROLO DEL RE ED UNITI</t>
  </si>
  <si>
    <t>178142930543623401</t>
  </si>
  <si>
    <t>725077</t>
  </si>
  <si>
    <t>INTROBIO</t>
  </si>
  <si>
    <t>178642930528419301</t>
  </si>
  <si>
    <t>77481</t>
  </si>
  <si>
    <t>SALÒ</t>
  </si>
  <si>
    <t>179248301758412401</t>
  </si>
  <si>
    <t>31046797</t>
  </si>
  <si>
    <t>UNIONE DEI COLLI MANTOVANI</t>
  </si>
  <si>
    <t>179542930539845502</t>
  </si>
  <si>
    <t>13159420</t>
  </si>
  <si>
    <t>COMUNITA' MONTANA VALSASSINA-VALVARRONE-VAL D'ESINO E RIVIER</t>
  </si>
  <si>
    <t>181442930543003101</t>
  </si>
  <si>
    <t>152837</t>
  </si>
  <si>
    <t>LEGNANO</t>
  </si>
  <si>
    <t>182342929012808301</t>
  </si>
  <si>
    <t>58869</t>
  </si>
  <si>
    <t>BREMBATE</t>
  </si>
  <si>
    <t>182342930541689202</t>
  </si>
  <si>
    <t>199287</t>
  </si>
  <si>
    <t>MARCALLO CON CASONE</t>
  </si>
  <si>
    <t>182742930467154801</t>
  </si>
  <si>
    <t>24073797</t>
  </si>
  <si>
    <t>UNIONE DEI COMUNI LARIO E MONTI</t>
  </si>
  <si>
    <t>182942930469857701</t>
  </si>
  <si>
    <t>708404</t>
  </si>
  <si>
    <t>SARNICO</t>
  </si>
  <si>
    <t>184142930507781401</t>
  </si>
  <si>
    <t>728106</t>
  </si>
  <si>
    <t>BRALLO DI PREGOLA</t>
  </si>
  <si>
    <t>184642930524539701</t>
  </si>
  <si>
    <t>722284</t>
  </si>
  <si>
    <t>TERNO D'ISOLA</t>
  </si>
  <si>
    <t>185242930549979501</t>
  </si>
  <si>
    <t>64318</t>
  </si>
  <si>
    <t>VESCOVATO</t>
  </si>
  <si>
    <t>186342930526904701</t>
  </si>
  <si>
    <t>51940</t>
  </si>
  <si>
    <t>OLMENETA</t>
  </si>
  <si>
    <t>186542930507655802</t>
  </si>
  <si>
    <t>104154</t>
  </si>
  <si>
    <t>BALLABIO</t>
  </si>
  <si>
    <t>186842930478135802</t>
  </si>
  <si>
    <t>106790</t>
  </si>
  <si>
    <t>TORNO</t>
  </si>
  <si>
    <t>187042930475738102</t>
  </si>
  <si>
    <t>725406</t>
  </si>
  <si>
    <t>INZAGO</t>
  </si>
  <si>
    <t>187442930519530002</t>
  </si>
  <si>
    <t>127675</t>
  </si>
  <si>
    <t>FAGGETO LARIO</t>
  </si>
  <si>
    <t>187642930455584402</t>
  </si>
  <si>
    <t>134488</t>
  </si>
  <si>
    <t>MALONNO</t>
  </si>
  <si>
    <t>187642930527571602</t>
  </si>
  <si>
    <t>712553</t>
  </si>
  <si>
    <t>PEDRENGO</t>
  </si>
  <si>
    <t>187942930524637001</t>
  </si>
  <si>
    <t>11130379</t>
  </si>
  <si>
    <t>MEDA</t>
  </si>
  <si>
    <t>188642929800356701</t>
  </si>
  <si>
    <t>157299</t>
  </si>
  <si>
    <t>LIMONE SUL GARDA</t>
  </si>
  <si>
    <t>188742928316187402</t>
  </si>
  <si>
    <t>11143453</t>
  </si>
  <si>
    <t>AVERARA</t>
  </si>
  <si>
    <t>189542930532566802</t>
  </si>
  <si>
    <t>112672</t>
  </si>
  <si>
    <t>ALSERIO</t>
  </si>
  <si>
    <t>189742927986105002</t>
  </si>
  <si>
    <t>716754</t>
  </si>
  <si>
    <t>CALVATONE</t>
  </si>
  <si>
    <t>191442930462855702</t>
  </si>
  <si>
    <t>524267</t>
  </si>
  <si>
    <t>CORNAREDO</t>
  </si>
  <si>
    <t>192642930470931502</t>
  </si>
  <si>
    <t>29422280</t>
  </si>
  <si>
    <t>UNIONE LOMBARDA DEI COMUNI MONTANI DELL'ALTA VAL TROMPIA - L</t>
  </si>
  <si>
    <t>193242930529969302</t>
  </si>
  <si>
    <t>11118688</t>
  </si>
  <si>
    <t>CINGIA DE' BOTTI</t>
  </si>
  <si>
    <t>194542930544892701</t>
  </si>
  <si>
    <t>714745</t>
  </si>
  <si>
    <t>LOCATE DI TRIULZI</t>
  </si>
  <si>
    <t>194642930462519702</t>
  </si>
  <si>
    <t>159547</t>
  </si>
  <si>
    <t>DESIO</t>
  </si>
  <si>
    <t>194742930533156002</t>
  </si>
  <si>
    <t>60100</t>
  </si>
  <si>
    <t>ACQUANEGRA CREMONESE</t>
  </si>
  <si>
    <t>194842930532490002</t>
  </si>
  <si>
    <t>68444</t>
  </si>
  <si>
    <t>CASTELLI CALEPIO</t>
  </si>
  <si>
    <t>195442930468410802</t>
  </si>
  <si>
    <t>25617032</t>
  </si>
  <si>
    <t>COMUNITA' MONTANA VALLI DEL LARIO E DEL CERESIO</t>
  </si>
  <si>
    <t>196242930528957301</t>
  </si>
  <si>
    <t>711832</t>
  </si>
  <si>
    <t>PALADINA</t>
  </si>
  <si>
    <t>196442930527100201</t>
  </si>
  <si>
    <t>78894</t>
  </si>
  <si>
    <t>TRESCORE BALNEARIO</t>
  </si>
  <si>
    <t>196942929885937002</t>
  </si>
  <si>
    <t>11126563</t>
  </si>
  <si>
    <t>LOZIO</t>
  </si>
  <si>
    <t>197142928135571602</t>
  </si>
  <si>
    <t>11873</t>
  </si>
  <si>
    <t>ALBAREDO PER SAN MARCO</t>
  </si>
  <si>
    <t>197242930518932201</t>
  </si>
  <si>
    <t>64811</t>
  </si>
  <si>
    <t>ERVE</t>
  </si>
  <si>
    <t>197642930528232101</t>
  </si>
  <si>
    <t>10701113</t>
  </si>
  <si>
    <t>ROBECCO SUL NAVIGLIO</t>
  </si>
  <si>
    <t>198742930458981302</t>
  </si>
  <si>
    <t>723527</t>
  </si>
  <si>
    <t>TEGLIO</t>
  </si>
  <si>
    <t>198842930539555501</t>
  </si>
  <si>
    <t>711335</t>
  </si>
  <si>
    <t>COMUNITA' MONTANA VALLE IMAGNA</t>
  </si>
  <si>
    <t>199742930449773702</t>
  </si>
  <si>
    <t>73495</t>
  </si>
  <si>
    <t>PISOGNE</t>
  </si>
  <si>
    <t>199942930530867601</t>
  </si>
  <si>
    <t>90353</t>
  </si>
  <si>
    <t>BEREGUARDO</t>
  </si>
  <si>
    <t>201542929584070601</t>
  </si>
  <si>
    <t>88501</t>
  </si>
  <si>
    <t>PORTO CERESIO</t>
  </si>
  <si>
    <t>202442930546098002</t>
  </si>
  <si>
    <t>13169</t>
  </si>
  <si>
    <t>LANZADA</t>
  </si>
  <si>
    <t>202642930461705002</t>
  </si>
  <si>
    <t>726109</t>
  </si>
  <si>
    <t>BOLTIERE</t>
  </si>
  <si>
    <t>204042928042145401</t>
  </si>
  <si>
    <t>720477</t>
  </si>
  <si>
    <t>BONATE SOPRA</t>
  </si>
  <si>
    <t>204342930461193302</t>
  </si>
  <si>
    <t>11121668</t>
  </si>
  <si>
    <t>VIGGIÙ</t>
  </si>
  <si>
    <t>205042930470453701</t>
  </si>
  <si>
    <t>727375</t>
  </si>
  <si>
    <t>COMUNITA' MONTANA VALLE BREMBANA</t>
  </si>
  <si>
    <t>205142930518281701</t>
  </si>
  <si>
    <t>91762</t>
  </si>
  <si>
    <t>CREMENAGA</t>
  </si>
  <si>
    <t>206242929476530502</t>
  </si>
  <si>
    <t>9034</t>
  </si>
  <si>
    <t>COLORINA</t>
  </si>
  <si>
    <t>207542929839789102</t>
  </si>
  <si>
    <t>14290</t>
  </si>
  <si>
    <t>CHIAVENNA</t>
  </si>
  <si>
    <t>208442930466824502</t>
  </si>
  <si>
    <t>29533365</t>
  </si>
  <si>
    <t>UNIONE NORD LODIGIANO</t>
  </si>
  <si>
    <t>209242930452690302</t>
  </si>
  <si>
    <t>133102</t>
  </si>
  <si>
    <t>GORLE</t>
  </si>
  <si>
    <t>211542929160935901</t>
  </si>
  <si>
    <t>720728</t>
  </si>
  <si>
    <t>CISANO BERGAMASCO</t>
  </si>
  <si>
    <t>211942930540175202</t>
  </si>
  <si>
    <t>19110227</t>
  </si>
  <si>
    <t>U.C. CAMPOSPINOSO ALBAREDO</t>
  </si>
  <si>
    <t>212042928921270801</t>
  </si>
  <si>
    <t>11143298</t>
  </si>
  <si>
    <t>CASTIRAGA VIDARDO</t>
  </si>
  <si>
    <t>212442930544469702</t>
  </si>
  <si>
    <t>19735744</t>
  </si>
  <si>
    <t>U.C. FOEDUS</t>
  </si>
  <si>
    <t>213342930450456101</t>
  </si>
  <si>
    <t>728387</t>
  </si>
  <si>
    <t>POGLIANO MILANESE</t>
  </si>
  <si>
    <t>214542930463014801</t>
  </si>
  <si>
    <t>723426</t>
  </si>
  <si>
    <t>CASTELLO D'AGOGNA</t>
  </si>
  <si>
    <t>214942930521792701</t>
  </si>
  <si>
    <t>11118744</t>
  </si>
  <si>
    <t>CUMIGNANO SUL NAVIGLIO</t>
  </si>
  <si>
    <t>215342930535908602</t>
  </si>
  <si>
    <t>422442</t>
  </si>
  <si>
    <t>VIMERCATE</t>
  </si>
  <si>
    <t>216242930539128802</t>
  </si>
  <si>
    <t>90374</t>
  </si>
  <si>
    <t>VERRUA PO</t>
  </si>
  <si>
    <t>216542930527751801</t>
  </si>
  <si>
    <t>93196</t>
  </si>
  <si>
    <t>MONTESEGALE</t>
  </si>
  <si>
    <t>216742930464117801</t>
  </si>
  <si>
    <t>17369921</t>
  </si>
  <si>
    <t>ALBAREDO ARNABOLDI</t>
  </si>
  <si>
    <t>217842930542664701</t>
  </si>
  <si>
    <t>724949</t>
  </si>
  <si>
    <t>LIMBIATE</t>
  </si>
  <si>
    <t>218142930548310601</t>
  </si>
  <si>
    <t>51559</t>
  </si>
  <si>
    <t>VERDELLO</t>
  </si>
  <si>
    <t>219342930461496201</t>
  </si>
  <si>
    <t>528885</t>
  </si>
  <si>
    <t>BUSSERO</t>
  </si>
  <si>
    <t>219342930479864602</t>
  </si>
  <si>
    <t>726893</t>
  </si>
  <si>
    <t>SAN COLOMBANO AL LAMBRO</t>
  </si>
  <si>
    <t>219842930546832202</t>
  </si>
  <si>
    <t>725684</t>
  </si>
  <si>
    <t>ROVESCALA</t>
  </si>
  <si>
    <t>221342930479171601</t>
  </si>
  <si>
    <t>21003589</t>
  </si>
  <si>
    <t>UNIONE LOMBARDA DEI COMUNI OGLIO CIRIA</t>
  </si>
  <si>
    <t>221642930455184701</t>
  </si>
  <si>
    <t>717784</t>
  </si>
  <si>
    <t>MALEGNO</t>
  </si>
  <si>
    <t>221742930548772001</t>
  </si>
  <si>
    <t>60307</t>
  </si>
  <si>
    <t>VAILATE</t>
  </si>
  <si>
    <t>221842930543068801</t>
  </si>
  <si>
    <t>64916</t>
  </si>
  <si>
    <t>SPINEDA</t>
  </si>
  <si>
    <t>223242929687182701</t>
  </si>
  <si>
    <t>11118919</t>
  </si>
  <si>
    <t>CORTE DE' FRATI</t>
  </si>
  <si>
    <t>223242930515474901</t>
  </si>
  <si>
    <t>703089</t>
  </si>
  <si>
    <t>224042928592854201</t>
  </si>
  <si>
    <t>526924</t>
  </si>
  <si>
    <t>CONCOREZZO</t>
  </si>
  <si>
    <t>224442930465045101</t>
  </si>
  <si>
    <t>728113</t>
  </si>
  <si>
    <t>VARZI</t>
  </si>
  <si>
    <t>225042929800207601</t>
  </si>
  <si>
    <t>32739</t>
  </si>
  <si>
    <t>225642928823251301</t>
  </si>
  <si>
    <t>93247</t>
  </si>
  <si>
    <t>GODIASCO SALICE TERME</t>
  </si>
  <si>
    <t>225942930518197202</t>
  </si>
  <si>
    <t>43664</t>
  </si>
  <si>
    <t>DALMINE</t>
  </si>
  <si>
    <t>227442930546203301</t>
  </si>
  <si>
    <t>11154141</t>
  </si>
  <si>
    <t>COMUNITA' MONTANA LARIO INTELVESE</t>
  </si>
  <si>
    <t>228042930509501002</t>
  </si>
  <si>
    <t>111966</t>
  </si>
  <si>
    <t>CASTELNUOVO BOZZENTE</t>
  </si>
  <si>
    <t>229242929765863102</t>
  </si>
  <si>
    <t>133363</t>
  </si>
  <si>
    <t>GHISALBA</t>
  </si>
  <si>
    <t>229342930448175602</t>
  </si>
  <si>
    <t>723476</t>
  </si>
  <si>
    <t>VIADANA</t>
  </si>
  <si>
    <t>231542930471698101</t>
  </si>
  <si>
    <t>83944</t>
  </si>
  <si>
    <t>MEDOLE</t>
  </si>
  <si>
    <t>231542930515932502</t>
  </si>
  <si>
    <t>125391</t>
  </si>
  <si>
    <t>BULCIAGO</t>
  </si>
  <si>
    <t>231542930531937402</t>
  </si>
  <si>
    <t>6783692</t>
  </si>
  <si>
    <t>RASURA</t>
  </si>
  <si>
    <t>232442930455043601</t>
  </si>
  <si>
    <t>50433</t>
  </si>
  <si>
    <t>UBOLDO</t>
  </si>
  <si>
    <t>232742930531694702</t>
  </si>
  <si>
    <t>112373</t>
  </si>
  <si>
    <t>PARLASCO</t>
  </si>
  <si>
    <t>233142930545192801</t>
  </si>
  <si>
    <t>145548</t>
  </si>
  <si>
    <t>GRANDATE</t>
  </si>
  <si>
    <t>233542930475867401</t>
  </si>
  <si>
    <t>92937</t>
  </si>
  <si>
    <t>INVERNO E MONTELEONE</t>
  </si>
  <si>
    <t>233951560217528701</t>
  </si>
  <si>
    <t>31574391</t>
  </si>
  <si>
    <t>BORGO MANTOVANO</t>
  </si>
  <si>
    <t>234342930534636802</t>
  </si>
  <si>
    <t>15732042</t>
  </si>
  <si>
    <t>VOLONGO</t>
  </si>
  <si>
    <t>235042930459852101</t>
  </si>
  <si>
    <t>413075</t>
  </si>
  <si>
    <t>CINISELLO BALSAMO</t>
  </si>
  <si>
    <t>235142930524357902</t>
  </si>
  <si>
    <t>727180</t>
  </si>
  <si>
    <t>SANTA MARIA HOÈ</t>
  </si>
  <si>
    <t>235442929488789901</t>
  </si>
  <si>
    <t>65930</t>
  </si>
  <si>
    <t>CERVESINA</t>
  </si>
  <si>
    <t>235842929839691602</t>
  </si>
  <si>
    <t>113965</t>
  </si>
  <si>
    <t>CHIARI</t>
  </si>
  <si>
    <t>236042930547778101</t>
  </si>
  <si>
    <t>59067</t>
  </si>
  <si>
    <t>VEROLANUOVA</t>
  </si>
  <si>
    <t>236554765494023202</t>
  </si>
  <si>
    <t>32108971</t>
  </si>
  <si>
    <t>PIADENA DRIZZONA</t>
  </si>
  <si>
    <t>236742930543645202</t>
  </si>
  <si>
    <t>77608</t>
  </si>
  <si>
    <t>PALAZZOLO SULL'OGLIO</t>
  </si>
  <si>
    <t>237142930537923602</t>
  </si>
  <si>
    <t>121196</t>
  </si>
  <si>
    <t>ZELBIO</t>
  </si>
  <si>
    <t>237642930510191802</t>
  </si>
  <si>
    <t>727188</t>
  </si>
  <si>
    <t>CASSAGO BRIANZA</t>
  </si>
  <si>
    <t>237742930543536302</t>
  </si>
  <si>
    <t>205045</t>
  </si>
  <si>
    <t>MAIRAGO</t>
  </si>
  <si>
    <t>238742930478203001</t>
  </si>
  <si>
    <t>39641</t>
  </si>
  <si>
    <t>SARONNO</t>
  </si>
  <si>
    <t>239242930463967601</t>
  </si>
  <si>
    <t>12534308</t>
  </si>
  <si>
    <t>CASALETTO CEREDANO</t>
  </si>
  <si>
    <t>239242930549135202</t>
  </si>
  <si>
    <t>10698589</t>
  </si>
  <si>
    <t>SECUGNAGO</t>
  </si>
  <si>
    <t>239442930531431601</t>
  </si>
  <si>
    <t>717750</t>
  </si>
  <si>
    <t>SPINONE AL LAGO</t>
  </si>
  <si>
    <t>241142930465417902</t>
  </si>
  <si>
    <t>162510</t>
  </si>
  <si>
    <t>VILLANUOVA SUL CLISI</t>
  </si>
  <si>
    <t>241842930515814201</t>
  </si>
  <si>
    <t>554473</t>
  </si>
  <si>
    <t>CAMPARADA</t>
  </si>
  <si>
    <t>243442930475280302</t>
  </si>
  <si>
    <t>725409</t>
  </si>
  <si>
    <t>SETTALA</t>
  </si>
  <si>
    <t>243542930545959002</t>
  </si>
  <si>
    <t>26279370</t>
  </si>
  <si>
    <t>UNIONE DEI COMUNI LOMBARDA COLLINE D'OLTREPO</t>
  </si>
  <si>
    <t>243842930460171001</t>
  </si>
  <si>
    <t>725574</t>
  </si>
  <si>
    <t>ARENA PO</t>
  </si>
  <si>
    <t>244242929462816302</t>
  </si>
  <si>
    <t>81945</t>
  </si>
  <si>
    <t>GALBIATE</t>
  </si>
  <si>
    <t>244342930459751502</t>
  </si>
  <si>
    <t>720411</t>
  </si>
  <si>
    <t>CINO</t>
  </si>
  <si>
    <t>245642930524900701</t>
  </si>
  <si>
    <t>59507</t>
  </si>
  <si>
    <t>RICENGO</t>
  </si>
  <si>
    <t>246042930508095402</t>
  </si>
  <si>
    <t>143269</t>
  </si>
  <si>
    <t>246642929820806302</t>
  </si>
  <si>
    <t>728045</t>
  </si>
  <si>
    <t>MENCONICO</t>
  </si>
  <si>
    <t>246942930453237002</t>
  </si>
  <si>
    <t>186826</t>
  </si>
  <si>
    <t>SAVIORE DELL'ADAMELLO</t>
  </si>
  <si>
    <t>247142930527309001</t>
  </si>
  <si>
    <t>42568</t>
  </si>
  <si>
    <t>VOLTA MANTOVANA</t>
  </si>
  <si>
    <t>247642930515817802</t>
  </si>
  <si>
    <t>720816</t>
  </si>
  <si>
    <t>CALOLZIOCORTE</t>
  </si>
  <si>
    <t>247942930516274002</t>
  </si>
  <si>
    <t>52849</t>
  </si>
  <si>
    <t>GEMONIO</t>
  </si>
  <si>
    <t>248842930460261002</t>
  </si>
  <si>
    <t>167834</t>
  </si>
  <si>
    <t>BOVEGNO</t>
  </si>
  <si>
    <t>248842930476112602</t>
  </si>
  <si>
    <t>10697475</t>
  </si>
  <si>
    <t>LONGHENA</t>
  </si>
  <si>
    <t>249642930539463702</t>
  </si>
  <si>
    <t>15195</t>
  </si>
  <si>
    <t>PONTE IN VALTELLINA</t>
  </si>
  <si>
    <t>251342930012280301</t>
  </si>
  <si>
    <t>710031</t>
  </si>
  <si>
    <t>CELLATICA</t>
  </si>
  <si>
    <t>251342930517654102</t>
  </si>
  <si>
    <t>727346</t>
  </si>
  <si>
    <t>IMBERSAGO</t>
  </si>
  <si>
    <t>251542930535989801</t>
  </si>
  <si>
    <t>75689</t>
  </si>
  <si>
    <t>VILLIMPENTA</t>
  </si>
  <si>
    <t>251845821426531801</t>
  </si>
  <si>
    <t>30453517</t>
  </si>
  <si>
    <t>UNIONE DEI COMUNI DI CAMPARADA E LESMO PRIME TERRE DI BRIANZ</t>
  </si>
  <si>
    <t>252742930548077501</t>
  </si>
  <si>
    <t>726889</t>
  </si>
  <si>
    <t>VIZZOLO PREDABISSI</t>
  </si>
  <si>
    <t>252742930549312001</t>
  </si>
  <si>
    <t>724630</t>
  </si>
  <si>
    <t>SUEGLIO</t>
  </si>
  <si>
    <t>253342928921105802</t>
  </si>
  <si>
    <t>699284</t>
  </si>
  <si>
    <t>CERTOSA DI PAVIA</t>
  </si>
  <si>
    <t>253342930533526902</t>
  </si>
  <si>
    <t>60959</t>
  </si>
  <si>
    <t>BONEMERSE</t>
  </si>
  <si>
    <t>253542930473454802</t>
  </si>
  <si>
    <t>90221</t>
  </si>
  <si>
    <t>MONTICELLI PAVESE</t>
  </si>
  <si>
    <t>254042930520816602</t>
  </si>
  <si>
    <t>67275</t>
  </si>
  <si>
    <t>LOZZA</t>
  </si>
  <si>
    <t>254242930530851801</t>
  </si>
  <si>
    <t>129919</t>
  </si>
  <si>
    <t>CASTELMARTE</t>
  </si>
  <si>
    <t>254342930461275701</t>
  </si>
  <si>
    <t>61002</t>
  </si>
  <si>
    <t>TRAVEDONA-MONATE</t>
  </si>
  <si>
    <t>256242930532496001</t>
  </si>
  <si>
    <t>724564</t>
  </si>
  <si>
    <t>VEDUGGIO CON COLZANO</t>
  </si>
  <si>
    <t>256842928043839301</t>
  </si>
  <si>
    <t>723103</t>
  </si>
  <si>
    <t>BERTONICO</t>
  </si>
  <si>
    <t>257642930474949601</t>
  </si>
  <si>
    <t>755190</t>
  </si>
  <si>
    <t>ORNICA</t>
  </si>
  <si>
    <t>257742930463712801</t>
  </si>
  <si>
    <t>112899</t>
  </si>
  <si>
    <t>MOLTRASIO</t>
  </si>
  <si>
    <t>257743113471742401</t>
  </si>
  <si>
    <t>29911681</t>
  </si>
  <si>
    <t>UNIONE DEI COMUNI SUD EST MILANO PARCO DELL ADDETTA</t>
  </si>
  <si>
    <t>258242930532428802</t>
  </si>
  <si>
    <t>703242</t>
  </si>
  <si>
    <t>ALBIOLO</t>
  </si>
  <si>
    <t>259142930428343602</t>
  </si>
  <si>
    <t>49576</t>
  </si>
  <si>
    <t>GAVIRATE</t>
  </si>
  <si>
    <t>259942930526882402</t>
  </si>
  <si>
    <t>11143427</t>
  </si>
  <si>
    <t>TROMELLO</t>
  </si>
  <si>
    <t>261142930455927801</t>
  </si>
  <si>
    <t>12998</t>
  </si>
  <si>
    <t>MONTAGNA IN VALTELLINA</t>
  </si>
  <si>
    <t>261442930531207501</t>
  </si>
  <si>
    <t>66051</t>
  </si>
  <si>
    <t>BRACCA</t>
  </si>
  <si>
    <t>261542930527398002</t>
  </si>
  <si>
    <t>64275</t>
  </si>
  <si>
    <t>SALVIROLA</t>
  </si>
  <si>
    <t>261642930534151601</t>
  </si>
  <si>
    <t>67217</t>
  </si>
  <si>
    <t>PONTE NIZZA</t>
  </si>
  <si>
    <t>261742928043880601</t>
  </si>
  <si>
    <t>172142</t>
  </si>
  <si>
    <t>CASTEL MELLA</t>
  </si>
  <si>
    <t>264142928135731901</t>
  </si>
  <si>
    <t>725087</t>
  </si>
  <si>
    <t>ABBADIA LARIANA</t>
  </si>
  <si>
    <t>264742930458813402</t>
  </si>
  <si>
    <t>726927</t>
  </si>
  <si>
    <t>MERLINO</t>
  </si>
  <si>
    <t>265342930525067001</t>
  </si>
  <si>
    <t>11123032</t>
  </si>
  <si>
    <t>MOZZO</t>
  </si>
  <si>
    <t>265842930534545802</t>
  </si>
  <si>
    <t>68488</t>
  </si>
  <si>
    <t>PARRE</t>
  </si>
  <si>
    <t>265842930543162202</t>
  </si>
  <si>
    <t>99685</t>
  </si>
  <si>
    <t>TURATE</t>
  </si>
  <si>
    <t>266042930524204401</t>
  </si>
  <si>
    <t>36849</t>
  </si>
  <si>
    <t>SOLFERINO</t>
  </si>
  <si>
    <t>267342930528504901</t>
  </si>
  <si>
    <t>11122460</t>
  </si>
  <si>
    <t>ODOLO</t>
  </si>
  <si>
    <t>267442930519167501</t>
  </si>
  <si>
    <t>120217</t>
  </si>
  <si>
    <t>FOPPOLO</t>
  </si>
  <si>
    <t>268242930476680702</t>
  </si>
  <si>
    <t>726934</t>
  </si>
  <si>
    <t>MONTANASO LOMBARDO</t>
  </si>
  <si>
    <t>268642930459538102</t>
  </si>
  <si>
    <t>73251</t>
  </si>
  <si>
    <t>SAN ZENO NAVIGLIO</t>
  </si>
  <si>
    <t>268742930518171302</t>
  </si>
  <si>
    <t>83059</t>
  </si>
  <si>
    <t>ESINO LARIO</t>
  </si>
  <si>
    <t>268942930468831801</t>
  </si>
  <si>
    <t>726926</t>
  </si>
  <si>
    <t>ZELO BUON PERSICO</t>
  </si>
  <si>
    <t>271142930462946402</t>
  </si>
  <si>
    <t>99789</t>
  </si>
  <si>
    <t>BORNASCO</t>
  </si>
  <si>
    <t>273042930515730901</t>
  </si>
  <si>
    <t>725984</t>
  </si>
  <si>
    <t>CASIRATE D'ADDA</t>
  </si>
  <si>
    <t>273042930524748101</t>
  </si>
  <si>
    <t>709323</t>
  </si>
  <si>
    <t>SORISOLE</t>
  </si>
  <si>
    <t>273442930546731802</t>
  </si>
  <si>
    <t>725395</t>
  </si>
  <si>
    <t>TREZZANO ROSA</t>
  </si>
  <si>
    <t>274042928043842102</t>
  </si>
  <si>
    <t>727127</t>
  </si>
  <si>
    <t>CALVISANO</t>
  </si>
  <si>
    <t>274242930457849201</t>
  </si>
  <si>
    <t>12503751</t>
  </si>
  <si>
    <t>SORDIO</t>
  </si>
  <si>
    <t>274342930547205401</t>
  </si>
  <si>
    <t>703956</t>
  </si>
  <si>
    <t>QUINGENTOLE</t>
  </si>
  <si>
    <t>274742930507794401</t>
  </si>
  <si>
    <t>461176</t>
  </si>
  <si>
    <t>AGRATE BRIANZA</t>
  </si>
  <si>
    <t>275742930548107602</t>
  </si>
  <si>
    <t>116001</t>
  </si>
  <si>
    <t>VILLA D'ADDA</t>
  </si>
  <si>
    <t>275842928021779401</t>
  </si>
  <si>
    <t>51953</t>
  </si>
  <si>
    <t>BISUSCHIO</t>
  </si>
  <si>
    <t>275842930519335401</t>
  </si>
  <si>
    <t>61261</t>
  </si>
  <si>
    <t>PORTO VALTRAVAGLIA</t>
  </si>
  <si>
    <t>276842930525970802</t>
  </si>
  <si>
    <t>93187</t>
  </si>
  <si>
    <t>CASTELLETTO DI BRANDUZZO</t>
  </si>
  <si>
    <t>277655231070330002</t>
  </si>
  <si>
    <t>32109050</t>
  </si>
  <si>
    <t>VERMEZZO CON ZELO</t>
  </si>
  <si>
    <t>277742930547603701</t>
  </si>
  <si>
    <t>129218</t>
  </si>
  <si>
    <t>TORRE DE' BUSI</t>
  </si>
  <si>
    <t>277842930518285201</t>
  </si>
  <si>
    <t>123792</t>
  </si>
  <si>
    <t>DONGO</t>
  </si>
  <si>
    <t>278142930474671401</t>
  </si>
  <si>
    <t>29256301</t>
  </si>
  <si>
    <t>MACCAGNO CON PINO E VEDDASCA</t>
  </si>
  <si>
    <t>278742930460003702</t>
  </si>
  <si>
    <t>89698</t>
  </si>
  <si>
    <t>SAN GENESIO ED UNITI</t>
  </si>
  <si>
    <t>279942930518740602</t>
  </si>
  <si>
    <t>11120629</t>
  </si>
  <si>
    <t>COLONNO</t>
  </si>
  <si>
    <t>281342930453948401</t>
  </si>
  <si>
    <t>164460</t>
  </si>
  <si>
    <t>MAZZANO</t>
  </si>
  <si>
    <t>281942930477643701</t>
  </si>
  <si>
    <t>526716</t>
  </si>
  <si>
    <t>TREZZANO SUL NAVIGLIO</t>
  </si>
  <si>
    <t>282342930530675901</t>
  </si>
  <si>
    <t>728394</t>
  </si>
  <si>
    <t>PERO</t>
  </si>
  <si>
    <t>283242930527502002</t>
  </si>
  <si>
    <t>64263</t>
  </si>
  <si>
    <t>PERSICO DOSIMO</t>
  </si>
  <si>
    <t>283742930536990002</t>
  </si>
  <si>
    <t>759620</t>
  </si>
  <si>
    <t>ZAVATTARELLO</t>
  </si>
  <si>
    <t>283742930550168602</t>
  </si>
  <si>
    <t>126782</t>
  </si>
  <si>
    <t>SUELLO</t>
  </si>
  <si>
    <t>284142930545369602</t>
  </si>
  <si>
    <t>11123196</t>
  </si>
  <si>
    <t>ROCCAFRANCA</t>
  </si>
  <si>
    <t>284342929118646901</t>
  </si>
  <si>
    <t>65644</t>
  </si>
  <si>
    <t>CASALETTO VAPRIO</t>
  </si>
  <si>
    <t>284942930474896701</t>
  </si>
  <si>
    <t>164405</t>
  </si>
  <si>
    <t>MAIRANO</t>
  </si>
  <si>
    <t>285842930543680701</t>
  </si>
  <si>
    <t>87213</t>
  </si>
  <si>
    <t>PADERNO FRANCIACORTA</t>
  </si>
  <si>
    <t>285942930466952001</t>
  </si>
  <si>
    <t>86455</t>
  </si>
  <si>
    <t>ROVATO</t>
  </si>
  <si>
    <t>286342927982837101</t>
  </si>
  <si>
    <t>46718</t>
  </si>
  <si>
    <t>CAROBBIO DEGLI ANGELI</t>
  </si>
  <si>
    <t>286342930526716102</t>
  </si>
  <si>
    <t>113114</t>
  </si>
  <si>
    <t>LURAGO MARINONE</t>
  </si>
  <si>
    <t>287142930546935102</t>
  </si>
  <si>
    <t>82679</t>
  </si>
  <si>
    <t>ERBA</t>
  </si>
  <si>
    <t>287242930472712401</t>
  </si>
  <si>
    <t>12570</t>
  </si>
  <si>
    <t>POGGIRIDENTI</t>
  </si>
  <si>
    <t>287242930478058801</t>
  </si>
  <si>
    <t>93028</t>
  </si>
  <si>
    <t>VELLEZZO BELLINI</t>
  </si>
  <si>
    <t>287442929424281301</t>
  </si>
  <si>
    <t>105953</t>
  </si>
  <si>
    <t>GALLARATE</t>
  </si>
  <si>
    <t>287542930449605602</t>
  </si>
  <si>
    <t>157667</t>
  </si>
  <si>
    <t>TEMÙ</t>
  </si>
  <si>
    <t>287842930464915402</t>
  </si>
  <si>
    <t>41316</t>
  </si>
  <si>
    <t>VENEGONO SUPERIORE</t>
  </si>
  <si>
    <t>288042930543019902</t>
  </si>
  <si>
    <t>125888</t>
  </si>
  <si>
    <t>FORESTO SPARSO</t>
  </si>
  <si>
    <t>289042930527326901</t>
  </si>
  <si>
    <t>11119581</t>
  </si>
  <si>
    <t>VIDIGULFO</t>
  </si>
  <si>
    <t>289542930473308102</t>
  </si>
  <si>
    <t>132351</t>
  </si>
  <si>
    <t>MERATE</t>
  </si>
  <si>
    <t>8 - OLTRE 250.000</t>
  </si>
  <si>
    <t>289942930511244801</t>
  </si>
  <si>
    <t>62308</t>
  </si>
  <si>
    <t>BERBENNO</t>
  </si>
  <si>
    <t>291642930542641001</t>
  </si>
  <si>
    <t>83420</t>
  </si>
  <si>
    <t>LIMIDO COMASCO</t>
  </si>
  <si>
    <t>291742930142600201</t>
  </si>
  <si>
    <t>725441</t>
  </si>
  <si>
    <t>MASATE</t>
  </si>
  <si>
    <t>292442930462885501</t>
  </si>
  <si>
    <t>131126</t>
  </si>
  <si>
    <t>SCANZOROSCIATE</t>
  </si>
  <si>
    <t>292942929456669102</t>
  </si>
  <si>
    <t>11118737</t>
  </si>
  <si>
    <t>COCQUIO-TREVISAGO</t>
  </si>
  <si>
    <t>293242930550733201</t>
  </si>
  <si>
    <t>164301</t>
  </si>
  <si>
    <t>TORBOLE CASAGLIA</t>
  </si>
  <si>
    <t>295542928159286201</t>
  </si>
  <si>
    <t>89478</t>
  </si>
  <si>
    <t>ALBUZZANO</t>
  </si>
  <si>
    <t>295542930480599701</t>
  </si>
  <si>
    <t>11605</t>
  </si>
  <si>
    <t>VERVIO</t>
  </si>
  <si>
    <t>295742930474957402</t>
  </si>
  <si>
    <t>215595</t>
  </si>
  <si>
    <t>MAGENTA</t>
  </si>
  <si>
    <t>295942930516742801</t>
  </si>
  <si>
    <t>56452</t>
  </si>
  <si>
    <t>SAN PAOLO D'ARGON</t>
  </si>
  <si>
    <t>296842930475425901</t>
  </si>
  <si>
    <t>271574</t>
  </si>
  <si>
    <t>SETTIMO MILANESE</t>
  </si>
  <si>
    <t>297142930548160502</t>
  </si>
  <si>
    <t>701551</t>
  </si>
  <si>
    <t>ZANDOBBIO</t>
  </si>
  <si>
    <t>297942930447564901</t>
  </si>
  <si>
    <t>725408</t>
  </si>
  <si>
    <t>LISCATE</t>
  </si>
  <si>
    <t>298042930524275601</t>
  </si>
  <si>
    <t>717155</t>
  </si>
  <si>
    <t>PIUBEGA</t>
  </si>
  <si>
    <t>299742930528227402</t>
  </si>
  <si>
    <t>10697414</t>
  </si>
  <si>
    <t>RODENGO SAIANO</t>
  </si>
  <si>
    <t>301542930508533601</t>
  </si>
  <si>
    <t>96839</t>
  </si>
  <si>
    <t>CAPIZZONE</t>
  </si>
  <si>
    <t>301642930479679501</t>
  </si>
  <si>
    <t>250364</t>
  </si>
  <si>
    <t>POMPIANO</t>
  </si>
  <si>
    <t>301842930461762701</t>
  </si>
  <si>
    <t>210504</t>
  </si>
  <si>
    <t>PARABIAGO</t>
  </si>
  <si>
    <t>303742930466476901</t>
  </si>
  <si>
    <t>658006</t>
  </si>
  <si>
    <t>VIMODRONE</t>
  </si>
  <si>
    <t>304042930476111801</t>
  </si>
  <si>
    <t>727245</t>
  </si>
  <si>
    <t>ROBBIATE</t>
  </si>
  <si>
    <t>304542930461310101</t>
  </si>
  <si>
    <t>57646</t>
  </si>
  <si>
    <t>TRAVAGLIATO</t>
  </si>
  <si>
    <t>304842930519811202</t>
  </si>
  <si>
    <t>158803</t>
  </si>
  <si>
    <t>LONATO DEL GARDA</t>
  </si>
  <si>
    <t>305442928726076102</t>
  </si>
  <si>
    <t>717958</t>
  </si>
  <si>
    <t>CIMBERGO</t>
  </si>
  <si>
    <t>305442930454598402</t>
  </si>
  <si>
    <t>725080</t>
  </si>
  <si>
    <t>OLIVETO LARIO</t>
  </si>
  <si>
    <t>305442930471191902</t>
  </si>
  <si>
    <t>41302</t>
  </si>
  <si>
    <t>SOLBIATE OLONA</t>
  </si>
  <si>
    <t>306242930537512101</t>
  </si>
  <si>
    <t>15647</t>
  </si>
  <si>
    <t>VAIANO CREMASCO</t>
  </si>
  <si>
    <t>306442930473335602</t>
  </si>
  <si>
    <t>105410</t>
  </si>
  <si>
    <t>MALGRATE</t>
  </si>
  <si>
    <t>306842930480406501</t>
  </si>
  <si>
    <t>63839</t>
  </si>
  <si>
    <t>SUISIO</t>
  </si>
  <si>
    <t>306942930550479101</t>
  </si>
  <si>
    <t>110894</t>
  </si>
  <si>
    <t>SANGIANO</t>
  </si>
  <si>
    <t>307142929091435101</t>
  </si>
  <si>
    <t>10700992</t>
  </si>
  <si>
    <t>CARBONATE</t>
  </si>
  <si>
    <t>307342930509616201</t>
  </si>
  <si>
    <t>67265</t>
  </si>
  <si>
    <t>CASORATE SEMPIONE</t>
  </si>
  <si>
    <t>307842928636919901</t>
  </si>
  <si>
    <t>423267</t>
  </si>
  <si>
    <t>BOFFALORA SOPRA TICINO</t>
  </si>
  <si>
    <t>308142930466652001</t>
  </si>
  <si>
    <t>63084</t>
  </si>
  <si>
    <t>VEDANO OLONA</t>
  </si>
  <si>
    <t>308142930532520002</t>
  </si>
  <si>
    <t>727284</t>
  </si>
  <si>
    <t>GAMBOLÒ</t>
  </si>
  <si>
    <t>308942929843657702</t>
  </si>
  <si>
    <t>50425</t>
  </si>
  <si>
    <t>MARNATE</t>
  </si>
  <si>
    <t>308942930464926901</t>
  </si>
  <si>
    <t>132266</t>
  </si>
  <si>
    <t>BIZZARONE</t>
  </si>
  <si>
    <t>308942930548379901</t>
  </si>
  <si>
    <t>18505620</t>
  </si>
  <si>
    <t>U.C. OLTREPADANI - CORANA E SILVANO PIETRA</t>
  </si>
  <si>
    <t>312642930456892002</t>
  </si>
  <si>
    <t>80189</t>
  </si>
  <si>
    <t>SAN MARTINO DALL'ARGINE</t>
  </si>
  <si>
    <t>313542930540390402</t>
  </si>
  <si>
    <t>723843</t>
  </si>
  <si>
    <t>MORNICO AL SERIO</t>
  </si>
  <si>
    <t>313642930460297502</t>
  </si>
  <si>
    <t>94093</t>
  </si>
  <si>
    <t>BINAGO</t>
  </si>
  <si>
    <t>313742930453968502</t>
  </si>
  <si>
    <t>723592</t>
  </si>
  <si>
    <t>LENTATE SUL SEVESO</t>
  </si>
  <si>
    <t>314242930527104402</t>
  </si>
  <si>
    <t>721803</t>
  </si>
  <si>
    <t>SOTTO IL MONTE GIOVANNI XXIII</t>
  </si>
  <si>
    <t>314642930525598602</t>
  </si>
  <si>
    <t>47745</t>
  </si>
  <si>
    <t>GORLAGO</t>
  </si>
  <si>
    <t>314942930539126301</t>
  </si>
  <si>
    <t>26279467</t>
  </si>
  <si>
    <t>UNIONE DEI COMUNI LOMBARDA BASSA BRESCIANA OCCIDENTALE</t>
  </si>
  <si>
    <t>316642930530285002</t>
  </si>
  <si>
    <t>726830</t>
  </si>
  <si>
    <t>CARPIANO</t>
  </si>
  <si>
    <t>317042930461574402</t>
  </si>
  <si>
    <t>702463</t>
  </si>
  <si>
    <t>SAN GIOVANNI DEL DOSSO</t>
  </si>
  <si>
    <t>317642930525366102</t>
  </si>
  <si>
    <t>161134</t>
  </si>
  <si>
    <t>OME</t>
  </si>
  <si>
    <t>318442930451906402</t>
  </si>
  <si>
    <t>522372</t>
  </si>
  <si>
    <t>VANZAGHELLO</t>
  </si>
  <si>
    <t>319742930528322801</t>
  </si>
  <si>
    <t>29256289</t>
  </si>
  <si>
    <t>BORGO VIRGILIO</t>
  </si>
  <si>
    <t>321242930519562901</t>
  </si>
  <si>
    <t>80134</t>
  </si>
  <si>
    <t>LURATE CACCIVIO</t>
  </si>
  <si>
    <t>322042930475841301</t>
  </si>
  <si>
    <t>309963</t>
  </si>
  <si>
    <t>INVERUNO</t>
  </si>
  <si>
    <t>322742930530703601</t>
  </si>
  <si>
    <t>127040</t>
  </si>
  <si>
    <t>PIAZZATORRE</t>
  </si>
  <si>
    <t>323246781718286601</t>
  </si>
  <si>
    <t>30486166</t>
  </si>
  <si>
    <t>UNIONE DEI COMUNI LOMBARDA PREALPI</t>
  </si>
  <si>
    <t>323342930527679301</t>
  </si>
  <si>
    <t>76387</t>
  </si>
  <si>
    <t>RIVAROLO MANTOVANO</t>
  </si>
  <si>
    <t>323442927975082002</t>
  </si>
  <si>
    <t>725508</t>
  </si>
  <si>
    <t>BRONI</t>
  </si>
  <si>
    <t>323942930517140201</t>
  </si>
  <si>
    <t>123886</t>
  </si>
  <si>
    <t>ARCENE</t>
  </si>
  <si>
    <t>324142929467067101</t>
  </si>
  <si>
    <t>11120513</t>
  </si>
  <si>
    <t>GALLIATE LOMBARDO</t>
  </si>
  <si>
    <t>324442930545607801</t>
  </si>
  <si>
    <t>118432</t>
  </si>
  <si>
    <t>LAMBRUGO</t>
  </si>
  <si>
    <t>325942930509005302</t>
  </si>
  <si>
    <t>12515866</t>
  </si>
  <si>
    <t>CAVARIA CON PREMEZZO</t>
  </si>
  <si>
    <t>326242929348469101</t>
  </si>
  <si>
    <t>61222</t>
  </si>
  <si>
    <t>ISOLA DOVARESE</t>
  </si>
  <si>
    <t>326242930475913001</t>
  </si>
  <si>
    <t>61415</t>
  </si>
  <si>
    <t>GENIVOLTA</t>
  </si>
  <si>
    <t>326242930479798102</t>
  </si>
  <si>
    <t>167656</t>
  </si>
  <si>
    <t>PROVAGLIO VAL SABBIA</t>
  </si>
  <si>
    <t>327142930531769601</t>
  </si>
  <si>
    <t>60017</t>
  </si>
  <si>
    <t>SAN DANIELE PO</t>
  </si>
  <si>
    <t>327242930480443201</t>
  </si>
  <si>
    <t>11120864</t>
  </si>
  <si>
    <t>ROCCA SUSELLA</t>
  </si>
  <si>
    <t>328742930516958201</t>
  </si>
  <si>
    <t>107855</t>
  </si>
  <si>
    <t>COSTA VOLPINO</t>
  </si>
  <si>
    <t>329042930528042701</t>
  </si>
  <si>
    <t>116043</t>
  </si>
  <si>
    <t>MONTANO LUCINO</t>
  </si>
  <si>
    <t>329742928108713902</t>
  </si>
  <si>
    <t>11120636</t>
  </si>
  <si>
    <t>CASORATE PRIMO</t>
  </si>
  <si>
    <t>331542930518042601</t>
  </si>
  <si>
    <t>9235</t>
  </si>
  <si>
    <t>FAEDO VALTELLINO</t>
  </si>
  <si>
    <t>331642930475173601</t>
  </si>
  <si>
    <t>569345</t>
  </si>
  <si>
    <t>SANTO STEFANO LODIGIANO</t>
  </si>
  <si>
    <t>331942930518709902</t>
  </si>
  <si>
    <t>717050</t>
  </si>
  <si>
    <t>CASTEL GOFFREDO</t>
  </si>
  <si>
    <t>332842930458384002</t>
  </si>
  <si>
    <t>724972</t>
  </si>
  <si>
    <t>PERLEDO</t>
  </si>
  <si>
    <t>333042930525878601</t>
  </si>
  <si>
    <t>90381</t>
  </si>
  <si>
    <t>VALLE LOMELLINA</t>
  </si>
  <si>
    <t>333542930532226401</t>
  </si>
  <si>
    <t>125260</t>
  </si>
  <si>
    <t>CORRIDO</t>
  </si>
  <si>
    <t>333742930447710401</t>
  </si>
  <si>
    <t>59806</t>
  </si>
  <si>
    <t>SESTO ED UNITI</t>
  </si>
  <si>
    <t>333842930525494501</t>
  </si>
  <si>
    <t>109096</t>
  </si>
  <si>
    <t>OLTRE IL COLLE</t>
  </si>
  <si>
    <t>334842930540429202</t>
  </si>
  <si>
    <t>721809</t>
  </si>
  <si>
    <t>MEDOLAGO</t>
  </si>
  <si>
    <t>335842930479885101</t>
  </si>
  <si>
    <t>131787</t>
  </si>
  <si>
    <t>PIANELLO DEL LARIO</t>
  </si>
  <si>
    <t>335842930547547102</t>
  </si>
  <si>
    <t>120212</t>
  </si>
  <si>
    <t>VALLEVE</t>
  </si>
  <si>
    <t>335851611372340801</t>
  </si>
  <si>
    <t>31577963</t>
  </si>
  <si>
    <t>CENTRO VALLE INTELVI</t>
  </si>
  <si>
    <t>336042930529221701</t>
  </si>
  <si>
    <t>723913</t>
  </si>
  <si>
    <t>ROSASCO</t>
  </si>
  <si>
    <t>336342928855703402</t>
  </si>
  <si>
    <t>716818</t>
  </si>
  <si>
    <t>GOITO</t>
  </si>
  <si>
    <t>337442930525066402</t>
  </si>
  <si>
    <t>709017</t>
  </si>
  <si>
    <t>SALE MARASINO</t>
  </si>
  <si>
    <t>337842930452940302</t>
  </si>
  <si>
    <t>171303</t>
  </si>
  <si>
    <t>SONICO</t>
  </si>
  <si>
    <t>338442930521976001</t>
  </si>
  <si>
    <t>11142180</t>
  </si>
  <si>
    <t>CONFIENZA</t>
  </si>
  <si>
    <t>338842930548855501</t>
  </si>
  <si>
    <t>58925</t>
  </si>
  <si>
    <t>TICENGO</t>
  </si>
  <si>
    <t>339842927963711401</t>
  </si>
  <si>
    <t>60467</t>
  </si>
  <si>
    <t>CAPPELLA CANTONE</t>
  </si>
  <si>
    <t>339842930447217001</t>
  </si>
  <si>
    <t>709080</t>
  </si>
  <si>
    <t>SCHIGNANO</t>
  </si>
  <si>
    <t>341242930523112101</t>
  </si>
  <si>
    <t>728570</t>
  </si>
  <si>
    <t>CAPONAGO</t>
  </si>
  <si>
    <t>341442930475907401</t>
  </si>
  <si>
    <t>124949</t>
  </si>
  <si>
    <t>LOCATE VARESINO</t>
  </si>
  <si>
    <t>341442930546207101</t>
  </si>
  <si>
    <t>11120667</t>
  </si>
  <si>
    <t>LANGOSCO</t>
  </si>
  <si>
    <t>341642930529403602</t>
  </si>
  <si>
    <t>60968</t>
  </si>
  <si>
    <t>BUGUGGIATE</t>
  </si>
  <si>
    <t>341742930548656502</t>
  </si>
  <si>
    <t>717430</t>
  </si>
  <si>
    <t>VALBONDIONE</t>
  </si>
  <si>
    <t>342242930460756801</t>
  </si>
  <si>
    <t>135895</t>
  </si>
  <si>
    <t>CASTELCOVATI</t>
  </si>
  <si>
    <t>342542930456553701</t>
  </si>
  <si>
    <t>554682</t>
  </si>
  <si>
    <t>NOSATE</t>
  </si>
  <si>
    <t>343142928258333201</t>
  </si>
  <si>
    <t>83671</t>
  </si>
  <si>
    <t>BREGANO</t>
  </si>
  <si>
    <t>345342930466643601</t>
  </si>
  <si>
    <t>91205</t>
  </si>
  <si>
    <t>ZERBO</t>
  </si>
  <si>
    <t>346542930543801102</t>
  </si>
  <si>
    <t>164493</t>
  </si>
  <si>
    <t>LOGRATO</t>
  </si>
  <si>
    <t>346942928923773502</t>
  </si>
  <si>
    <t>9433</t>
  </si>
  <si>
    <t>CASTIONE ANDEVENNO</t>
  </si>
  <si>
    <t>347342930543230401</t>
  </si>
  <si>
    <t>88105</t>
  </si>
  <si>
    <t>REDAVALLE</t>
  </si>
  <si>
    <t>348242930472143502</t>
  </si>
  <si>
    <t>124916</t>
  </si>
  <si>
    <t>VILMINORE DI SCALVE</t>
  </si>
  <si>
    <t>348842930446522602</t>
  </si>
  <si>
    <t>11120741</t>
  </si>
  <si>
    <t>MAGHERNO</t>
  </si>
  <si>
    <t>351342930537264601</t>
  </si>
  <si>
    <t>12505047</t>
  </si>
  <si>
    <t>RONAGO</t>
  </si>
  <si>
    <t>351542930542392001</t>
  </si>
  <si>
    <t>723125</t>
  </si>
  <si>
    <t>ORIO LITTA</t>
  </si>
  <si>
    <t>351842930516795801</t>
  </si>
  <si>
    <t>121834</t>
  </si>
  <si>
    <t>COMUN NUOVO</t>
  </si>
  <si>
    <t>353542930462492101</t>
  </si>
  <si>
    <t>533295</t>
  </si>
  <si>
    <t>VEDANO AL LAMBRO</t>
  </si>
  <si>
    <t>354442927929225802</t>
  </si>
  <si>
    <t>149133</t>
  </si>
  <si>
    <t>CALVAGESE DELLA RIVIERA</t>
  </si>
  <si>
    <t>355342930468737802</t>
  </si>
  <si>
    <t>20133463</t>
  </si>
  <si>
    <t>BARANZATE</t>
  </si>
  <si>
    <t>357242930474146102</t>
  </si>
  <si>
    <t>554904</t>
  </si>
  <si>
    <t>RONCO BRIANTINO</t>
  </si>
  <si>
    <t>357842929626479301</t>
  </si>
  <si>
    <t>90253</t>
  </si>
  <si>
    <t>PANCARANA</t>
  </si>
  <si>
    <t>358442928258216002</t>
  </si>
  <si>
    <t>134285</t>
  </si>
  <si>
    <t>BERZO DEMO</t>
  </si>
  <si>
    <t>358642929321259402</t>
  </si>
  <si>
    <t>726890</t>
  </si>
  <si>
    <t>COLTURANO</t>
  </si>
  <si>
    <t>359942930456840101</t>
  </si>
  <si>
    <t>161196</t>
  </si>
  <si>
    <t>VAREDO</t>
  </si>
  <si>
    <t>361342930462349102</t>
  </si>
  <si>
    <t>727165</t>
  </si>
  <si>
    <t>VEDESETA</t>
  </si>
  <si>
    <t>361342930477354902</t>
  </si>
  <si>
    <t>11118680</t>
  </si>
  <si>
    <t>FIESCO</t>
  </si>
  <si>
    <t>363742929725351301</t>
  </si>
  <si>
    <t>60272</t>
  </si>
  <si>
    <t>ANNICCO</t>
  </si>
  <si>
    <t>363742930461833501</t>
  </si>
  <si>
    <t>10213</t>
  </si>
  <si>
    <t>MESE</t>
  </si>
  <si>
    <t>363842930473755601</t>
  </si>
  <si>
    <t>164517</t>
  </si>
  <si>
    <t>PADENGHE SUL GARDA</t>
  </si>
  <si>
    <t>364142930476434801</t>
  </si>
  <si>
    <t>128281</t>
  </si>
  <si>
    <t>AZZANO SAN PAOLO</t>
  </si>
  <si>
    <t>364542930546529701</t>
  </si>
  <si>
    <t>106236</t>
  </si>
  <si>
    <t>LUVINATE</t>
  </si>
  <si>
    <t>365742930451079301</t>
  </si>
  <si>
    <t>60148</t>
  </si>
  <si>
    <t>TRIGOLO</t>
  </si>
  <si>
    <t>366042930480305402</t>
  </si>
  <si>
    <t>120942</t>
  </si>
  <si>
    <t>PIAN CAMUNO</t>
  </si>
  <si>
    <t>366642930470055401</t>
  </si>
  <si>
    <t>26852092</t>
  </si>
  <si>
    <t>UNIONE DELLE ALPI OROBIE BRESCIANE</t>
  </si>
  <si>
    <t>366942929424165902</t>
  </si>
  <si>
    <t>709065</t>
  </si>
  <si>
    <t>CERANO D'INTELVI</t>
  </si>
  <si>
    <t>366942930543596502</t>
  </si>
  <si>
    <t>38645</t>
  </si>
  <si>
    <t>LAVENO-MOMBELLO</t>
  </si>
  <si>
    <t>367742930529880302</t>
  </si>
  <si>
    <t>14907</t>
  </si>
  <si>
    <t>DUBINO</t>
  </si>
  <si>
    <t>367742930539158201</t>
  </si>
  <si>
    <t>26279449</t>
  </si>
  <si>
    <t>UNIONE DELLA BASSA VALLE CAMONICA</t>
  </si>
  <si>
    <t>367842930518636802</t>
  </si>
  <si>
    <t>718418</t>
  </si>
  <si>
    <t>NOVEDRATE</t>
  </si>
  <si>
    <t>368042930549846802</t>
  </si>
  <si>
    <t>42341</t>
  </si>
  <si>
    <t>ROVELLO PORRO</t>
  </si>
  <si>
    <t>368142930529370002</t>
  </si>
  <si>
    <t>45264</t>
  </si>
  <si>
    <t>TELGATE</t>
  </si>
  <si>
    <t>368142930530685501</t>
  </si>
  <si>
    <t>188750</t>
  </si>
  <si>
    <t>CEVO</t>
  </si>
  <si>
    <t>368342930525229002</t>
  </si>
  <si>
    <t>25770</t>
  </si>
  <si>
    <t>QUISTELLO</t>
  </si>
  <si>
    <t>368742930523579301</t>
  </si>
  <si>
    <t>711460</t>
  </si>
  <si>
    <t>GAZOLDO DEGLI IPPOLITI</t>
  </si>
  <si>
    <t>368842930470258902</t>
  </si>
  <si>
    <t>29743772</t>
  </si>
  <si>
    <t>UNIONE DEI COMUNI DEI TRE PARCHI</t>
  </si>
  <si>
    <t>368942930452764802</t>
  </si>
  <si>
    <t>64936</t>
  </si>
  <si>
    <t>SCANDOLARA RAVARA</t>
  </si>
  <si>
    <t>369147687034145201</t>
  </si>
  <si>
    <t>30871477</t>
  </si>
  <si>
    <t>UNIONE DI COMUNI LOMBARDA BORGHI E VALLI D'OLTREPO'</t>
  </si>
  <si>
    <t>369442930454635702</t>
  </si>
  <si>
    <t>107598</t>
  </si>
  <si>
    <t>SIRTORI</t>
  </si>
  <si>
    <t>369742928305303001</t>
  </si>
  <si>
    <t>727232</t>
  </si>
  <si>
    <t>AIRUNO</t>
  </si>
  <si>
    <t>369842930519868001</t>
  </si>
  <si>
    <t>79831</t>
  </si>
  <si>
    <t>CASTEL D'ARIO</t>
  </si>
  <si>
    <t>372042929493873702</t>
  </si>
  <si>
    <t>109576</t>
  </si>
  <si>
    <t>DUNO</t>
  </si>
  <si>
    <t>372242930460591101</t>
  </si>
  <si>
    <t>714992</t>
  </si>
  <si>
    <t>BASIGLIO</t>
  </si>
  <si>
    <t>PEGLIO</t>
  </si>
  <si>
    <t>373042930537235601</t>
  </si>
  <si>
    <t>117213</t>
  </si>
  <si>
    <t>ROMANO DI LOMBARDIA</t>
  </si>
  <si>
    <t>373742930508176902</t>
  </si>
  <si>
    <t>61265</t>
  </si>
  <si>
    <t>CARONNO VARESINO</t>
  </si>
  <si>
    <t>374042930527670901</t>
  </si>
  <si>
    <t>728456</t>
  </si>
  <si>
    <t>PERTICA ALTA</t>
  </si>
  <si>
    <t>374442930475103502</t>
  </si>
  <si>
    <t>721694</t>
  </si>
  <si>
    <t>LASNIGO</t>
  </si>
  <si>
    <t>376542930449361902</t>
  </si>
  <si>
    <t>117186</t>
  </si>
  <si>
    <t>PREMANA</t>
  </si>
  <si>
    <t>376542930517808302</t>
  </si>
  <si>
    <t>117404</t>
  </si>
  <si>
    <t>377742930529740002</t>
  </si>
  <si>
    <t>12532691</t>
  </si>
  <si>
    <t>CASTIGLIONE DELLE STIVIERE</t>
  </si>
  <si>
    <t>378242930480468501</t>
  </si>
  <si>
    <t>569343</t>
  </si>
  <si>
    <t>SAN ROCCO AL PORTO</t>
  </si>
  <si>
    <t>378442927994754502</t>
  </si>
  <si>
    <t>78282</t>
  </si>
  <si>
    <t>CANTELLO</t>
  </si>
  <si>
    <t>378642930517357601</t>
  </si>
  <si>
    <t>100433</t>
  </si>
  <si>
    <t>CARBONARA AL TICINO</t>
  </si>
  <si>
    <t>378742930508361701</t>
  </si>
  <si>
    <t>558226</t>
  </si>
  <si>
    <t>BREMBIO</t>
  </si>
  <si>
    <t>379042930529748301</t>
  </si>
  <si>
    <t>721472</t>
  </si>
  <si>
    <t>COSTA MASNAGA</t>
  </si>
  <si>
    <t>381342930545549801</t>
  </si>
  <si>
    <t>11121895</t>
  </si>
  <si>
    <t>AZZONE</t>
  </si>
  <si>
    <t>382242930508843601</t>
  </si>
  <si>
    <t>11142050</t>
  </si>
  <si>
    <t>BRIOSCO</t>
  </si>
  <si>
    <t>382442930542936301</t>
  </si>
  <si>
    <t>725396</t>
  </si>
  <si>
    <t>TREZZO SULL'ADDA</t>
  </si>
  <si>
    <t>382742930529938201</t>
  </si>
  <si>
    <t>237380</t>
  </si>
  <si>
    <t>SAN VITTORE OLONA</t>
  </si>
  <si>
    <t>383442930541590302</t>
  </si>
  <si>
    <t>125426</t>
  </si>
  <si>
    <t>VALGOGLIO</t>
  </si>
  <si>
    <t>384148455417316101</t>
  </si>
  <si>
    <t>31046760</t>
  </si>
  <si>
    <t>ALTA VALLE INTELVI</t>
  </si>
  <si>
    <t>384742930465311101</t>
  </si>
  <si>
    <t>13981</t>
  </si>
  <si>
    <t>ARDENNO</t>
  </si>
  <si>
    <t>384942928967210401</t>
  </si>
  <si>
    <t>107724</t>
  </si>
  <si>
    <t>EUPILIO</t>
  </si>
  <si>
    <t>385442928043678802</t>
  </si>
  <si>
    <t>544456</t>
  </si>
  <si>
    <t>BERNATE TICINO</t>
  </si>
  <si>
    <t>387542930517584202</t>
  </si>
  <si>
    <t>14173</t>
  </si>
  <si>
    <t>CAMPODOLCINO</t>
  </si>
  <si>
    <t>387742930508649701</t>
  </si>
  <si>
    <t>11123030</t>
  </si>
  <si>
    <t>BIONE</t>
  </si>
  <si>
    <t>388042930518093902</t>
  </si>
  <si>
    <t>202469</t>
  </si>
  <si>
    <t>CARVICO</t>
  </si>
  <si>
    <t>388942930453069001</t>
  </si>
  <si>
    <t>11117045</t>
  </si>
  <si>
    <t>SONCINO</t>
  </si>
  <si>
    <t>388942930480651502</t>
  </si>
  <si>
    <t>62898</t>
  </si>
  <si>
    <t>TORNATA</t>
  </si>
  <si>
    <t>389142930509577502</t>
  </si>
  <si>
    <t>714566</t>
  </si>
  <si>
    <t>CESANO BOSCONE</t>
  </si>
  <si>
    <t>389142930537804901</t>
  </si>
  <si>
    <t>25617031</t>
  </si>
  <si>
    <t>COMUNITA' MONTANA VALLI DEL VERBANO</t>
  </si>
  <si>
    <t>389242929417183102</t>
  </si>
  <si>
    <t>727197</t>
  </si>
  <si>
    <t>CERNUSCO LOMBARDONE</t>
  </si>
  <si>
    <t>389342930335195702</t>
  </si>
  <si>
    <t>125455</t>
  </si>
  <si>
    <t>PAITONE</t>
  </si>
  <si>
    <t>389542930520053202</t>
  </si>
  <si>
    <t>163568</t>
  </si>
  <si>
    <t>CASTO</t>
  </si>
  <si>
    <t>391542930477955601</t>
  </si>
  <si>
    <t>164256</t>
  </si>
  <si>
    <t>QUINZANO D'OGLIO</t>
  </si>
  <si>
    <t>391742930516466402</t>
  </si>
  <si>
    <t>11879</t>
  </si>
  <si>
    <t>GEROLA ALTA</t>
  </si>
  <si>
    <t>391742930525043601</t>
  </si>
  <si>
    <t>720369</t>
  </si>
  <si>
    <t>MOTTA VISCONTI</t>
  </si>
  <si>
    <t>392642930464602801</t>
  </si>
  <si>
    <t>708418</t>
  </si>
  <si>
    <t>PONTERANICA</t>
  </si>
  <si>
    <t>393142930544519301</t>
  </si>
  <si>
    <t>163628</t>
  </si>
  <si>
    <t>COMEZZANO-CIZZAGO</t>
  </si>
  <si>
    <t>393242929766133401</t>
  </si>
  <si>
    <t>76330</t>
  </si>
  <si>
    <t>LONATE POZZOLO</t>
  </si>
  <si>
    <t>393742930520197501</t>
  </si>
  <si>
    <t>723570</t>
  </si>
  <si>
    <t>LIVIGNO</t>
  </si>
  <si>
    <t>394042929514211502</t>
  </si>
  <si>
    <t>163150</t>
  </si>
  <si>
    <t>ORZINUOVI</t>
  </si>
  <si>
    <t>395242930527336501</t>
  </si>
  <si>
    <t>129086</t>
  </si>
  <si>
    <t>VIGANÒ</t>
  </si>
  <si>
    <t>395442930465144201</t>
  </si>
  <si>
    <t>11134723</t>
  </si>
  <si>
    <t>BESATE</t>
  </si>
  <si>
    <t>395642930474569001</t>
  </si>
  <si>
    <t>723100</t>
  </si>
  <si>
    <t>TURANO LODIGIANO</t>
  </si>
  <si>
    <t>396242930474193301</t>
  </si>
  <si>
    <t>14180</t>
  </si>
  <si>
    <t>PRATA CAMPORTACCIO</t>
  </si>
  <si>
    <t>396442930549904601</t>
  </si>
  <si>
    <t>11142010</t>
  </si>
  <si>
    <t>SENNA LODIGIANA</t>
  </si>
  <si>
    <t>396942930477809802</t>
  </si>
  <si>
    <t>60315</t>
  </si>
  <si>
    <t>QUINTANO</t>
  </si>
  <si>
    <t>397842930476469701</t>
  </si>
  <si>
    <t>61409</t>
  </si>
  <si>
    <t>AZZANELLO</t>
  </si>
  <si>
    <t>399242930463225402</t>
  </si>
  <si>
    <t>131959</t>
  </si>
  <si>
    <t>BORNO</t>
  </si>
  <si>
    <t>402642930511105501</t>
  </si>
  <si>
    <t>15606841</t>
  </si>
  <si>
    <t>BESANA IN BRIANZA</t>
  </si>
  <si>
    <t>403042930510952501</t>
  </si>
  <si>
    <t>717373</t>
  </si>
  <si>
    <t>AROSIO</t>
  </si>
  <si>
    <t>403542930459240401</t>
  </si>
  <si>
    <t>168469</t>
  </si>
  <si>
    <t>SEREGNO</t>
  </si>
  <si>
    <t>403642930549127701</t>
  </si>
  <si>
    <t>699367</t>
  </si>
  <si>
    <t>TRIVOLZIO</t>
  </si>
  <si>
    <t>404042930534149001</t>
  </si>
  <si>
    <t>122390</t>
  </si>
  <si>
    <t>PONTE DI LEGNO</t>
  </si>
  <si>
    <t>404342930530450502</t>
  </si>
  <si>
    <t>11122060</t>
  </si>
  <si>
    <t>BEREGAZZO CON FIGLIARO</t>
  </si>
  <si>
    <t>405242930075763902</t>
  </si>
  <si>
    <t>88128</t>
  </si>
  <si>
    <t>BARASSO</t>
  </si>
  <si>
    <t>406242930457494901</t>
  </si>
  <si>
    <t>58922</t>
  </si>
  <si>
    <t>OFFANENGO</t>
  </si>
  <si>
    <t>406642930549402802</t>
  </si>
  <si>
    <t>700765</t>
  </si>
  <si>
    <t>PORTO MANTOVANO</t>
  </si>
  <si>
    <t>407342930463113101</t>
  </si>
  <si>
    <t>11141133</t>
  </si>
  <si>
    <t>GUDO VISCONTI</t>
  </si>
  <si>
    <t>407443113466836702</t>
  </si>
  <si>
    <t>29960190</t>
  </si>
  <si>
    <t>UNIONE DI COMUNI LOMBARDA TERRAE NOBILIS</t>
  </si>
  <si>
    <t>407642930469038001</t>
  </si>
  <si>
    <t>9232</t>
  </si>
  <si>
    <t>TORRE DI SANTA MARIA</t>
  </si>
  <si>
    <t>408342930534809402</t>
  </si>
  <si>
    <t>129702</t>
  </si>
  <si>
    <t>DOSSO DEL LIRO</t>
  </si>
  <si>
    <t>409542930532421802</t>
  </si>
  <si>
    <t>11120150</t>
  </si>
  <si>
    <t>CHIGNOLO PO</t>
  </si>
  <si>
    <t>409742930518180302</t>
  </si>
  <si>
    <t>131780</t>
  </si>
  <si>
    <t>CREMIA</t>
  </si>
  <si>
    <t>411442930515834401</t>
  </si>
  <si>
    <t>520759</t>
  </si>
  <si>
    <t>BURAGO DI MOLGORA</t>
  </si>
  <si>
    <t>411842928042083402</t>
  </si>
  <si>
    <t>93148</t>
  </si>
  <si>
    <t>LUNGAVILLA</t>
  </si>
  <si>
    <t>412142930453103101</t>
  </si>
  <si>
    <t>717820</t>
  </si>
  <si>
    <t>VILLA DI CHIAVENNA</t>
  </si>
  <si>
    <t>412242930518214602</t>
  </si>
  <si>
    <t>12568</t>
  </si>
  <si>
    <t>CAIOLO</t>
  </si>
  <si>
    <t>412542930544672702</t>
  </si>
  <si>
    <t>81649</t>
  </si>
  <si>
    <t>INVERIGO</t>
  </si>
  <si>
    <t>412642930534747002</t>
  </si>
  <si>
    <t>68412</t>
  </si>
  <si>
    <t>BOSSICO</t>
  </si>
  <si>
    <t>412942930474631602</t>
  </si>
  <si>
    <t>136102</t>
  </si>
  <si>
    <t>MONNO</t>
  </si>
  <si>
    <t>413742930468653301</t>
  </si>
  <si>
    <t>18501166</t>
  </si>
  <si>
    <t>U.C. DELLA VALSAVIORE (CEDEGOLO, BERZO DEMO, CEVO E SAVIORE</t>
  </si>
  <si>
    <t>414342930507824901</t>
  </si>
  <si>
    <t>723465</t>
  </si>
  <si>
    <t>BREBBIA</t>
  </si>
  <si>
    <t>414442930548842301</t>
  </si>
  <si>
    <t>721605</t>
  </si>
  <si>
    <t>SOLZA</t>
  </si>
  <si>
    <t>415042930470615302</t>
  </si>
  <si>
    <t>724095</t>
  </si>
  <si>
    <t>VALEGGIO</t>
  </si>
  <si>
    <t>415142930516126502</t>
  </si>
  <si>
    <t>70887</t>
  </si>
  <si>
    <t>CEDEGOLO</t>
  </si>
  <si>
    <t>416842930543259501</t>
  </si>
  <si>
    <t>132779</t>
  </si>
  <si>
    <t>ROGENO</t>
  </si>
  <si>
    <t>418842930480448501</t>
  </si>
  <si>
    <t>186117</t>
  </si>
  <si>
    <t>PIANCOGNO</t>
  </si>
  <si>
    <t>419142930510250002</t>
  </si>
  <si>
    <t>60286</t>
  </si>
  <si>
    <t>AGNADELLO</t>
  </si>
  <si>
    <t>419342930464733702</t>
  </si>
  <si>
    <t>106112</t>
  </si>
  <si>
    <t>ARSAGO SEPRIO</t>
  </si>
  <si>
    <t>419342930511050901</t>
  </si>
  <si>
    <t>132884</t>
  </si>
  <si>
    <t>AGNOSINE</t>
  </si>
  <si>
    <t>419942930534902402</t>
  </si>
  <si>
    <t>11122405</t>
  </si>
  <si>
    <t>BIANZANO</t>
  </si>
  <si>
    <t>421142930524863402</t>
  </si>
  <si>
    <t>714442</t>
  </si>
  <si>
    <t>LACCHIARELLA</t>
  </si>
  <si>
    <t>421742930527837001</t>
  </si>
  <si>
    <t>714736</t>
  </si>
  <si>
    <t>PESCHIERA BORROMEO</t>
  </si>
  <si>
    <t>421942930525619301</t>
  </si>
  <si>
    <t>709037</t>
  </si>
  <si>
    <t>SULZANO</t>
  </si>
  <si>
    <t>422242930519309302</t>
  </si>
  <si>
    <t>118893</t>
  </si>
  <si>
    <t>MANDELLO DEL LARIO</t>
  </si>
  <si>
    <t>423742930532899201</t>
  </si>
  <si>
    <t>554111</t>
  </si>
  <si>
    <t>CAVENAGO D'ADDA</t>
  </si>
  <si>
    <t>424542930544796702</t>
  </si>
  <si>
    <t>88867</t>
  </si>
  <si>
    <t>GROPELLO CAIROLI</t>
  </si>
  <si>
    <t>424842930525167202</t>
  </si>
  <si>
    <t>523628</t>
  </si>
  <si>
    <t>MUGGIÒ</t>
  </si>
  <si>
    <t>425042930527812502</t>
  </si>
  <si>
    <t>9238</t>
  </si>
  <si>
    <t>FUSINE</t>
  </si>
  <si>
    <t>425142930532447901</t>
  </si>
  <si>
    <t>723744</t>
  </si>
  <si>
    <t>VERANO BRIANZA</t>
  </si>
  <si>
    <t>425442930547332502</t>
  </si>
  <si>
    <t>54651</t>
  </si>
  <si>
    <t>RANCO</t>
  </si>
  <si>
    <t>426542928728354801</t>
  </si>
  <si>
    <t>60331</t>
  </si>
  <si>
    <t>BORDOLANO</t>
  </si>
  <si>
    <t>427142930455661602</t>
  </si>
  <si>
    <t>96659</t>
  </si>
  <si>
    <t>SAMARATE</t>
  </si>
  <si>
    <t>427542930524283402</t>
  </si>
  <si>
    <t>74661</t>
  </si>
  <si>
    <t>SERIATE</t>
  </si>
  <si>
    <t>428042930534754302</t>
  </si>
  <si>
    <t>164366</t>
  </si>
  <si>
    <t>CORTENO GOLGI</t>
  </si>
  <si>
    <t>428542930545389202</t>
  </si>
  <si>
    <t>60974</t>
  </si>
  <si>
    <t>AZZATE</t>
  </si>
  <si>
    <t>429342929417543301</t>
  </si>
  <si>
    <t>725177</t>
  </si>
  <si>
    <t>CORREZZANA</t>
  </si>
  <si>
    <t>429842929411157202</t>
  </si>
  <si>
    <t>49736</t>
  </si>
  <si>
    <t>DAVERIO</t>
  </si>
  <si>
    <t>431142928242857102</t>
  </si>
  <si>
    <t>11139582</t>
  </si>
  <si>
    <t>BUBBIANO</t>
  </si>
  <si>
    <t>432242930450432502</t>
  </si>
  <si>
    <t>725969</t>
  </si>
  <si>
    <t>POGNANO</t>
  </si>
  <si>
    <t>432342930529109301</t>
  </si>
  <si>
    <t>11120424</t>
  </si>
  <si>
    <t>PONTEVICO</t>
  </si>
  <si>
    <t>432442929687010202</t>
  </si>
  <si>
    <t>93260</t>
  </si>
  <si>
    <t>LOMELLO</t>
  </si>
  <si>
    <t>432642930529775401</t>
  </si>
  <si>
    <t>90854</t>
  </si>
  <si>
    <t>CASATISMA</t>
  </si>
  <si>
    <t>432742930464778202</t>
  </si>
  <si>
    <t>736682</t>
  </si>
  <si>
    <t>BOSISIO PARINI</t>
  </si>
  <si>
    <t>433042930454629101</t>
  </si>
  <si>
    <t>726125</t>
  </si>
  <si>
    <t>LURANO</t>
  </si>
  <si>
    <t>433042930523638701</t>
  </si>
  <si>
    <t>101879</t>
  </si>
  <si>
    <t>GERA LARIO</t>
  </si>
  <si>
    <t>433642930456624001</t>
  </si>
  <si>
    <t>11120635</t>
  </si>
  <si>
    <t>OLIVA GESSI</t>
  </si>
  <si>
    <t>CASTRO</t>
  </si>
  <si>
    <t>435342929013116401</t>
  </si>
  <si>
    <t>54751</t>
  </si>
  <si>
    <t>COLOGNO AL SERIO</t>
  </si>
  <si>
    <t>435842930478161502</t>
  </si>
  <si>
    <t>93134</t>
  </si>
  <si>
    <t>TORRAZZA COSTE</t>
  </si>
  <si>
    <t>435842930510965401</t>
  </si>
  <si>
    <t>728558</t>
  </si>
  <si>
    <t>ARCORE</t>
  </si>
  <si>
    <t>436842930473132001</t>
  </si>
  <si>
    <t>80194</t>
  </si>
  <si>
    <t>MARCARIA</t>
  </si>
  <si>
    <t>437046781718782701</t>
  </si>
  <si>
    <t>30853723</t>
  </si>
  <si>
    <t>UNIONE LOMBARDA DEI COMUNI DI BELLUSCO E MEZZAGO</t>
  </si>
  <si>
    <t>437848907069143701</t>
  </si>
  <si>
    <t>31046841</t>
  </si>
  <si>
    <t>UNIONE DI COMUNI LOMBARDA TERRA DI CASCINE</t>
  </si>
  <si>
    <t>438242930510427602</t>
  </si>
  <si>
    <t>129562</t>
  </si>
  <si>
    <t>ALBAVILLA</t>
  </si>
  <si>
    <t>438442930516910302</t>
  </si>
  <si>
    <t>720737</t>
  </si>
  <si>
    <t>BREMBATE DI SOPRA</t>
  </si>
  <si>
    <t>439042930469531801</t>
  </si>
  <si>
    <t>710172</t>
  </si>
  <si>
    <t>COMUNITA' MONTANA SEBINO BRESCIANO</t>
  </si>
  <si>
    <t>439442930530243202</t>
  </si>
  <si>
    <t>65131</t>
  </si>
  <si>
    <t>ARDESIO</t>
  </si>
  <si>
    <t>441242928932386902</t>
  </si>
  <si>
    <t>129591</t>
  </si>
  <si>
    <t>DOMASO</t>
  </si>
  <si>
    <t>441242930516479301</t>
  </si>
  <si>
    <t>60277</t>
  </si>
  <si>
    <t>GADESCO-PIEVE DELMONA</t>
  </si>
  <si>
    <t>441742930543287101</t>
  </si>
  <si>
    <t>100787</t>
  </si>
  <si>
    <t>MONTORFANO</t>
  </si>
  <si>
    <t>442242928232687101</t>
  </si>
  <si>
    <t>10701171</t>
  </si>
  <si>
    <t>ACQUAFREDDA</t>
  </si>
  <si>
    <t>442442930537131802</t>
  </si>
  <si>
    <t>11140055</t>
  </si>
  <si>
    <t>RONCARO</t>
  </si>
  <si>
    <t>442642930472517502</t>
  </si>
  <si>
    <t>725413</t>
  </si>
  <si>
    <t>POZZO D'ADDA</t>
  </si>
  <si>
    <t>442642930516534602</t>
  </si>
  <si>
    <t>64657</t>
  </si>
  <si>
    <t>CASTIONE DELLA PRESOLANA</t>
  </si>
  <si>
    <t>442742930541026901</t>
  </si>
  <si>
    <t>31963</t>
  </si>
  <si>
    <t>VOGHERA</t>
  </si>
  <si>
    <t>443042930544171201</t>
  </si>
  <si>
    <t>11143314</t>
  </si>
  <si>
    <t>COMAZZO</t>
  </si>
  <si>
    <t>443142930531245401</t>
  </si>
  <si>
    <t>216363</t>
  </si>
  <si>
    <t>CORMANO</t>
  </si>
  <si>
    <t>443642930533744301</t>
  </si>
  <si>
    <t>64600</t>
  </si>
  <si>
    <t>CASALETTO DI SOPRA</t>
  </si>
  <si>
    <t>443842930539905902</t>
  </si>
  <si>
    <t>17366004</t>
  </si>
  <si>
    <t>U.C. DI CETO, CIMBERGO E PASPARDO</t>
  </si>
  <si>
    <t>443942930515762202</t>
  </si>
  <si>
    <t>64127</t>
  </si>
  <si>
    <t>CAPRALBA</t>
  </si>
  <si>
    <t>444042930540957902</t>
  </si>
  <si>
    <t>700127</t>
  </si>
  <si>
    <t>SCHIVENOGLIA</t>
  </si>
  <si>
    <t>444642930534681902</t>
  </si>
  <si>
    <t>106205</t>
  </si>
  <si>
    <t>BESANO</t>
  </si>
  <si>
    <t>445042930530644301</t>
  </si>
  <si>
    <t>103713</t>
  </si>
  <si>
    <t>CASSINA RIZZARDI</t>
  </si>
  <si>
    <t>445542930184431601</t>
  </si>
  <si>
    <t>717900</t>
  </si>
  <si>
    <t>CETO</t>
  </si>
  <si>
    <t>445542930521743101</t>
  </si>
  <si>
    <t>88192</t>
  </si>
  <si>
    <t>CORVINO SAN QUIRICO</t>
  </si>
  <si>
    <t>446042930461902202</t>
  </si>
  <si>
    <t>11118745</t>
  </si>
  <si>
    <t>CASTELVISCONTI</t>
  </si>
  <si>
    <t>447142930477449802</t>
  </si>
  <si>
    <t>723044</t>
  </si>
  <si>
    <t>MACCASTORNA</t>
  </si>
  <si>
    <t>447342930520081202</t>
  </si>
  <si>
    <t>18249</t>
  </si>
  <si>
    <t>MADESIMO</t>
  </si>
  <si>
    <t>447842929222943602</t>
  </si>
  <si>
    <t>125495</t>
  </si>
  <si>
    <t>CIVIDATE AL PIANO</t>
  </si>
  <si>
    <t>447842930509520701</t>
  </si>
  <si>
    <t>106110</t>
  </si>
  <si>
    <t>CASSANO VALCUVIA</t>
  </si>
  <si>
    <t>447942930459258802</t>
  </si>
  <si>
    <t>57061</t>
  </si>
  <si>
    <t>VERCURAGO</t>
  </si>
  <si>
    <t>451342929091219502</t>
  </si>
  <si>
    <t>727273</t>
  </si>
  <si>
    <t>GRAVELLONA LOMELLINA</t>
  </si>
  <si>
    <t>451842930530890901</t>
  </si>
  <si>
    <t>11122444</t>
  </si>
  <si>
    <t>CROSIO DELLA VALLE</t>
  </si>
  <si>
    <t>452042929606028501</t>
  </si>
  <si>
    <t>725614</t>
  </si>
  <si>
    <t>MONTÙ BECCARIA</t>
  </si>
  <si>
    <t>452142930534008702</t>
  </si>
  <si>
    <t>112909</t>
  </si>
  <si>
    <t>PONTE LAMBRO</t>
  </si>
  <si>
    <t>452442930519503202</t>
  </si>
  <si>
    <t>163746</t>
  </si>
  <si>
    <t>ANGOLO TERME</t>
  </si>
  <si>
    <t>453442930510558902</t>
  </si>
  <si>
    <t>723484</t>
  </si>
  <si>
    <t>CERGNAGO</t>
  </si>
  <si>
    <t>455042930478737701</t>
  </si>
  <si>
    <t>171384</t>
  </si>
  <si>
    <t>VEZZA D'OGLIO</t>
  </si>
  <si>
    <t>455942930543789701</t>
  </si>
  <si>
    <t>19086</t>
  </si>
  <si>
    <t>FORCOLA</t>
  </si>
  <si>
    <t>456542930535531102</t>
  </si>
  <si>
    <t>98555</t>
  </si>
  <si>
    <t>VILLANOVA D'ARDENGHI</t>
  </si>
  <si>
    <t>456842930461438101</t>
  </si>
  <si>
    <t>45176</t>
  </si>
  <si>
    <t>CENE</t>
  </si>
  <si>
    <t>457142930456083901</t>
  </si>
  <si>
    <t>129699</t>
  </si>
  <si>
    <t>457742930540380202</t>
  </si>
  <si>
    <t>106374</t>
  </si>
  <si>
    <t>REZZAGO</t>
  </si>
  <si>
    <t>457942930474542201</t>
  </si>
  <si>
    <t>728153</t>
  </si>
  <si>
    <t>TURBIGO</t>
  </si>
  <si>
    <t>458842929605961902</t>
  </si>
  <si>
    <t>727100</t>
  </si>
  <si>
    <t>PADERNO D'ADDA</t>
  </si>
  <si>
    <t>459442930468001301</t>
  </si>
  <si>
    <t>60422</t>
  </si>
  <si>
    <t>SAN MARTINO DEL LAGO</t>
  </si>
  <si>
    <t>459542930463913602</t>
  </si>
  <si>
    <t>160709</t>
  </si>
  <si>
    <t>POLPENAZZE DEL GARDA</t>
  </si>
  <si>
    <t>459742930534620601</t>
  </si>
  <si>
    <t>11142853</t>
  </si>
  <si>
    <t>BOSNASCO</t>
  </si>
  <si>
    <t>459842930509910101</t>
  </si>
  <si>
    <t>723256</t>
  </si>
  <si>
    <t>ANTEGNATE</t>
  </si>
  <si>
    <t>461842929550832801</t>
  </si>
  <si>
    <t>736240</t>
  </si>
  <si>
    <t>ASSO</t>
  </si>
  <si>
    <t>463342928232635702</t>
  </si>
  <si>
    <t>85323</t>
  </si>
  <si>
    <t>BARZIO</t>
  </si>
  <si>
    <t>463542930142380002</t>
  </si>
  <si>
    <t>725624</t>
  </si>
  <si>
    <t>MONTECALVO VERSIGGIA</t>
  </si>
  <si>
    <t>463842928091046702</t>
  </si>
  <si>
    <t>723571</t>
  </si>
  <si>
    <t>COVO</t>
  </si>
  <si>
    <t>463942929331512802</t>
  </si>
  <si>
    <t>717754</t>
  </si>
  <si>
    <t>ESINE</t>
  </si>
  <si>
    <t>465042930548323001</t>
  </si>
  <si>
    <t>92484</t>
  </si>
  <si>
    <t>VERRETTO</t>
  </si>
  <si>
    <t>465842930460001301</t>
  </si>
  <si>
    <t>60987</t>
  </si>
  <si>
    <t>CARNAGO</t>
  </si>
  <si>
    <t>466842930545666201</t>
  </si>
  <si>
    <t>94704</t>
  </si>
  <si>
    <t>SANT'ALESSIO CON VIALONE</t>
  </si>
  <si>
    <t>467142930529166402</t>
  </si>
  <si>
    <t>132988</t>
  </si>
  <si>
    <t>SORICO</t>
  </si>
  <si>
    <t>467142930541650701</t>
  </si>
  <si>
    <t>72018</t>
  </si>
  <si>
    <t>GARDONE RIVIERA</t>
  </si>
  <si>
    <t>467342930478825602</t>
  </si>
  <si>
    <t>17842971</t>
  </si>
  <si>
    <t>U.C. DELL'ALTA VALLE VERSA</t>
  </si>
  <si>
    <t>468242930509685501</t>
  </si>
  <si>
    <t>135399</t>
  </si>
  <si>
    <t>CESANA BRIANZA</t>
  </si>
  <si>
    <t>468442930460274501</t>
  </si>
  <si>
    <t>517382</t>
  </si>
  <si>
    <t>BUSNAGO</t>
  </si>
  <si>
    <t>468942930529548902</t>
  </si>
  <si>
    <t>19174990</t>
  </si>
  <si>
    <t>VOLPARA</t>
  </si>
  <si>
    <t>469142930532768202</t>
  </si>
  <si>
    <t>105848</t>
  </si>
  <si>
    <t>CAGLIO</t>
  </si>
  <si>
    <t>469242930464238102</t>
  </si>
  <si>
    <t>13940</t>
  </si>
  <si>
    <t>TRAONA</t>
  </si>
  <si>
    <t>469342930460128602</t>
  </si>
  <si>
    <t>93879</t>
  </si>
  <si>
    <t>CURA CARPIGNANO</t>
  </si>
  <si>
    <t>469442930476395602</t>
  </si>
  <si>
    <t>711310</t>
  </si>
  <si>
    <t>LALLIO</t>
  </si>
  <si>
    <t>469642930530191302</t>
  </si>
  <si>
    <t>79224</t>
  </si>
  <si>
    <t>SANNAZZARO DE' BURGONDI</t>
  </si>
  <si>
    <t>471442930532511302</t>
  </si>
  <si>
    <t>102152</t>
  </si>
  <si>
    <t>ALMENNO SAN SALVATORE</t>
  </si>
  <si>
    <t>471642930530253501</t>
  </si>
  <si>
    <t>728522</t>
  </si>
  <si>
    <t>CARNATE</t>
  </si>
  <si>
    <t>472142930532073701</t>
  </si>
  <si>
    <t>60184</t>
  </si>
  <si>
    <t>SAN GIOVANNI IN CROCE</t>
  </si>
  <si>
    <t>473142930458053402</t>
  </si>
  <si>
    <t>717737</t>
  </si>
  <si>
    <t>MONASTEROLO DEL CASTELLO</t>
  </si>
  <si>
    <t>473142930532079502</t>
  </si>
  <si>
    <t>166151</t>
  </si>
  <si>
    <t>CUGGIONO</t>
  </si>
  <si>
    <t>474042930462750101</t>
  </si>
  <si>
    <t>10701006</t>
  </si>
  <si>
    <t>ALMÈ</t>
  </si>
  <si>
    <t>474242928759826901</t>
  </si>
  <si>
    <t>10697279</t>
  </si>
  <si>
    <t>INARZO</t>
  </si>
  <si>
    <t>474742930523946102</t>
  </si>
  <si>
    <t>24502</t>
  </si>
  <si>
    <t>PONTI SUL MINCIO</t>
  </si>
  <si>
    <t>474942930448140102</t>
  </si>
  <si>
    <t>707834</t>
  </si>
  <si>
    <t>SERLE</t>
  </si>
  <si>
    <t>475154705755811301</t>
  </si>
  <si>
    <t>32105524</t>
  </si>
  <si>
    <t>COLLI VERDI</t>
  </si>
  <si>
    <t>475742930461738401</t>
  </si>
  <si>
    <t>709283</t>
  </si>
  <si>
    <t>PARATICO</t>
  </si>
  <si>
    <t>476342930476250702</t>
  </si>
  <si>
    <t>103486</t>
  </si>
  <si>
    <t>COMUNITA' MONTANA DI SCALVE</t>
  </si>
  <si>
    <t>476942930455668701</t>
  </si>
  <si>
    <t>11134861</t>
  </si>
  <si>
    <t>ORNAGO</t>
  </si>
  <si>
    <t>477342930525142301</t>
  </si>
  <si>
    <t>127672</t>
  </si>
  <si>
    <t>POGNANA LARIO</t>
  </si>
  <si>
    <t>477342930528510302</t>
  </si>
  <si>
    <t>59648</t>
  </si>
  <si>
    <t>RIPALTA CREMASCA</t>
  </si>
  <si>
    <t>477442930476772902</t>
  </si>
  <si>
    <t>104090</t>
  </si>
  <si>
    <t>TAVERNOLA BERGAMASCA</t>
  </si>
  <si>
    <t>477542927917445902</t>
  </si>
  <si>
    <t>10697338</t>
  </si>
  <si>
    <t>BEDERO VALCUVIA</t>
  </si>
  <si>
    <t>478542930459497102</t>
  </si>
  <si>
    <t>11122869</t>
  </si>
  <si>
    <t>TORRE DE' ROVERI</t>
  </si>
  <si>
    <t>479042929762446002</t>
  </si>
  <si>
    <t>14286</t>
  </si>
  <si>
    <t>GORDONA</t>
  </si>
  <si>
    <t>479242928592717301</t>
  </si>
  <si>
    <t>800000068</t>
  </si>
  <si>
    <t>BRESSO</t>
  </si>
  <si>
    <t>479342930540753401</t>
  </si>
  <si>
    <t>83586</t>
  </si>
  <si>
    <t>VOBARNO</t>
  </si>
  <si>
    <t>481142930475809902</t>
  </si>
  <si>
    <t>11118668</t>
  </si>
  <si>
    <t>GRONTARDO</t>
  </si>
  <si>
    <t>481242930531757002</t>
  </si>
  <si>
    <t>727218</t>
  </si>
  <si>
    <t>CALCO</t>
  </si>
  <si>
    <t>481442930520024901</t>
  </si>
  <si>
    <t>522595</t>
  </si>
  <si>
    <t>SANTO STEFANO TICINO</t>
  </si>
  <si>
    <t>481642928135551001</t>
  </si>
  <si>
    <t>129778</t>
  </si>
  <si>
    <t>ANZANO DEL PARCO</t>
  </si>
  <si>
    <t>482642930549279601</t>
  </si>
  <si>
    <t>723251</t>
  </si>
  <si>
    <t>POMPONESCO</t>
  </si>
  <si>
    <t>482742930542291101</t>
  </si>
  <si>
    <t>64420</t>
  </si>
  <si>
    <t>MORTARA</t>
  </si>
  <si>
    <t>483042929346456101</t>
  </si>
  <si>
    <t>707507</t>
  </si>
  <si>
    <t>CAINO</t>
  </si>
  <si>
    <t>483142930461766602</t>
  </si>
  <si>
    <t>72614</t>
  </si>
  <si>
    <t>CALCIO</t>
  </si>
  <si>
    <t>483142930477796401</t>
  </si>
  <si>
    <t>726911</t>
  </si>
  <si>
    <t>CASELLE LURANI</t>
  </si>
  <si>
    <t>484142930528446901</t>
  </si>
  <si>
    <t>721624</t>
  </si>
  <si>
    <t>PRESEZZO</t>
  </si>
  <si>
    <t>485442930518017002</t>
  </si>
  <si>
    <t>726891</t>
  </si>
  <si>
    <t>DRESANO</t>
  </si>
  <si>
    <t>486042930519717701</t>
  </si>
  <si>
    <t>717968</t>
  </si>
  <si>
    <t>PASPARDO</t>
  </si>
  <si>
    <t>486542930464426302</t>
  </si>
  <si>
    <t>96842</t>
  </si>
  <si>
    <t>BEDULITA</t>
  </si>
  <si>
    <t>486942930472886702</t>
  </si>
  <si>
    <t>717503</t>
  </si>
  <si>
    <t>PEIA</t>
  </si>
  <si>
    <t>487042930539321401</t>
  </si>
  <si>
    <t>44774</t>
  </si>
  <si>
    <t>VERTOVA</t>
  </si>
  <si>
    <t>488642930543643901</t>
  </si>
  <si>
    <t>723694</t>
  </si>
  <si>
    <t>OLEVANO DI LOMELLINA</t>
  </si>
  <si>
    <t>488942930477242701</t>
  </si>
  <si>
    <t>45244</t>
  </si>
  <si>
    <t>OSIO SOPRA</t>
  </si>
  <si>
    <t>489142930460620301</t>
  </si>
  <si>
    <t>726098</t>
  </si>
  <si>
    <t>TRONZANO LAGO MAGGIORE</t>
  </si>
  <si>
    <t>489542930475798102</t>
  </si>
  <si>
    <t>103301</t>
  </si>
  <si>
    <t>LOCATELLO</t>
  </si>
  <si>
    <t>489942930509169701</t>
  </si>
  <si>
    <t>150093</t>
  </si>
  <si>
    <t>BRIONE</t>
  </si>
  <si>
    <t>491642930546647202</t>
  </si>
  <si>
    <t>206014</t>
  </si>
  <si>
    <t>MACHERIO</t>
  </si>
  <si>
    <t>492942930452864802</t>
  </si>
  <si>
    <t>61469</t>
  </si>
  <si>
    <t>TORRE DE' PICENARDI</t>
  </si>
  <si>
    <t>493142930475772302</t>
  </si>
  <si>
    <t>66802</t>
  </si>
  <si>
    <t>FILIGHERA</t>
  </si>
  <si>
    <t>493142930515680001</t>
  </si>
  <si>
    <t>726874</t>
  </si>
  <si>
    <t>TAVAZZANO CON VILLAVESCO</t>
  </si>
  <si>
    <t>493142930524205602</t>
  </si>
  <si>
    <t>89551</t>
  </si>
  <si>
    <t>STRADELLA</t>
  </si>
  <si>
    <t>495542930526511702</t>
  </si>
  <si>
    <t>714965</t>
  </si>
  <si>
    <t>PANTIGLIATE</t>
  </si>
  <si>
    <t>495942930536112302</t>
  </si>
  <si>
    <t>171390</t>
  </si>
  <si>
    <t>VILLACHIARA</t>
  </si>
  <si>
    <t>496142930477137102</t>
  </si>
  <si>
    <t>105415</t>
  </si>
  <si>
    <t>OSNAGO</t>
  </si>
  <si>
    <t>496642930543573801</t>
  </si>
  <si>
    <t>106588</t>
  </si>
  <si>
    <t>MONGUZZO</t>
  </si>
  <si>
    <t>497142929704040602</t>
  </si>
  <si>
    <t>9984</t>
  </si>
  <si>
    <t>MELLO</t>
  </si>
  <si>
    <t>497242930524416802</t>
  </si>
  <si>
    <t>123871</t>
  </si>
  <si>
    <t>PAGNONA</t>
  </si>
  <si>
    <t>497442928304094101</t>
  </si>
  <si>
    <t>11143738</t>
  </si>
  <si>
    <t>BORGORATTO MORMOROLO</t>
  </si>
  <si>
    <t>499042930470319801</t>
  </si>
  <si>
    <t>116106</t>
  </si>
  <si>
    <t>PRIMALUNA</t>
  </si>
  <si>
    <t>499342928759319702</t>
  </si>
  <si>
    <t>716911</t>
  </si>
  <si>
    <t>GUIDIZZOLO</t>
  </si>
  <si>
    <t>502742930470765201</t>
  </si>
  <si>
    <t>726868</t>
  </si>
  <si>
    <t>VALERA FRATTA</t>
  </si>
  <si>
    <t>503142930507893702</t>
  </si>
  <si>
    <t>105880</t>
  </si>
  <si>
    <t>BRUSIMPIANO</t>
  </si>
  <si>
    <t>503342929284336901</t>
  </si>
  <si>
    <t>129608</t>
  </si>
  <si>
    <t>LUISAGO</t>
  </si>
  <si>
    <t>503442930539561102</t>
  </si>
  <si>
    <t>20937353</t>
  </si>
  <si>
    <t>U.C. TERRE DI FRONTIERA</t>
  </si>
  <si>
    <t>503442930542795201</t>
  </si>
  <si>
    <t>59852</t>
  </si>
  <si>
    <t>MADIGNANO</t>
  </si>
  <si>
    <t>504654705673614501</t>
  </si>
  <si>
    <t>32105522</t>
  </si>
  <si>
    <t>BORGOCARBONARA</t>
  </si>
  <si>
    <t>505142928247005002</t>
  </si>
  <si>
    <t>711911</t>
  </si>
  <si>
    <t>BARZANA</t>
  </si>
  <si>
    <t>505542930457376602</t>
  </si>
  <si>
    <t>68408</t>
  </si>
  <si>
    <t>PIANICO</t>
  </si>
  <si>
    <t>505642930531559201</t>
  </si>
  <si>
    <t>125267</t>
  </si>
  <si>
    <t>CUSINO</t>
  </si>
  <si>
    <t>505842930526220202</t>
  </si>
  <si>
    <t>723796</t>
  </si>
  <si>
    <t>MORENGO</t>
  </si>
  <si>
    <t>506142930545523801</t>
  </si>
  <si>
    <t>709959</t>
  </si>
  <si>
    <t>AZZANO MELLA</t>
  </si>
  <si>
    <t>506642930510412501</t>
  </si>
  <si>
    <t>12821</t>
  </si>
  <si>
    <t>ALBOSAGGIA</t>
  </si>
  <si>
    <t>506742930463954401</t>
  </si>
  <si>
    <t>714892</t>
  </si>
  <si>
    <t>PIEVE EMANUELE</t>
  </si>
  <si>
    <t>507542930459442602</t>
  </si>
  <si>
    <t>13006</t>
  </si>
  <si>
    <t>BIANZONE</t>
  </si>
  <si>
    <t>507642930462577801</t>
  </si>
  <si>
    <t>41512</t>
  </si>
  <si>
    <t>ALBINO</t>
  </si>
  <si>
    <t>507742930476257801</t>
  </si>
  <si>
    <t>86603</t>
  </si>
  <si>
    <t>LUMEZZANE</t>
  </si>
  <si>
    <t>507842930477223801</t>
  </si>
  <si>
    <t>10701069</t>
  </si>
  <si>
    <t>MARIANA MANTOVANA</t>
  </si>
  <si>
    <t>508142930535562601</t>
  </si>
  <si>
    <t>743295</t>
  </si>
  <si>
    <t>COMUNITA' MONTANA VALTELLINA DI TIRANO</t>
  </si>
  <si>
    <t>508642930477069102</t>
  </si>
  <si>
    <t>99771</t>
  </si>
  <si>
    <t>MARCIGNAGO</t>
  </si>
  <si>
    <t>509542930448255401</t>
  </si>
  <si>
    <t>67458</t>
  </si>
  <si>
    <t>SERINA</t>
  </si>
  <si>
    <t>511242929721432102</t>
  </si>
  <si>
    <t>45917</t>
  </si>
  <si>
    <t>JERAGO CON ORAGO</t>
  </si>
  <si>
    <t>511342930541133801</t>
  </si>
  <si>
    <t>106948</t>
  </si>
  <si>
    <t>OGGIONO</t>
  </si>
  <si>
    <t>511742930476524002</t>
  </si>
  <si>
    <t>186515</t>
  </si>
  <si>
    <t>MAGNAGO</t>
  </si>
  <si>
    <t>512142930450743102</t>
  </si>
  <si>
    <t>90856</t>
  </si>
  <si>
    <t>TORRICELLA VERZATE</t>
  </si>
  <si>
    <t>512142930510216902</t>
  </si>
  <si>
    <t>90830</t>
  </si>
  <si>
    <t>ALAGNA</t>
  </si>
  <si>
    <t>512542930475376202</t>
  </si>
  <si>
    <t>716962</t>
  </si>
  <si>
    <t>MARTIGNANA DI PO</t>
  </si>
  <si>
    <t>512942930466301102</t>
  </si>
  <si>
    <t>11123102</t>
  </si>
  <si>
    <t>VILLONGO</t>
  </si>
  <si>
    <t>513742929664075601</t>
  </si>
  <si>
    <t>43509</t>
  </si>
  <si>
    <t>GAZZADA SCHIANNO</t>
  </si>
  <si>
    <t>514142930543922802</t>
  </si>
  <si>
    <t>11122830</t>
  </si>
  <si>
    <t>BLESSAGNO</t>
  </si>
  <si>
    <t>515542930470571602</t>
  </si>
  <si>
    <t>800000638</t>
  </si>
  <si>
    <t>UNIONE COMUNALE DEI COLLI - CONSORZIO DI POLIZIA LOCALE</t>
  </si>
  <si>
    <t>516342930518380501</t>
  </si>
  <si>
    <t>61240</t>
  </si>
  <si>
    <t>CAIRATE</t>
  </si>
  <si>
    <t>517542930447311702</t>
  </si>
  <si>
    <t>102038</t>
  </si>
  <si>
    <t>LIPOMO</t>
  </si>
  <si>
    <t>517542930543913501</t>
  </si>
  <si>
    <t>107705</t>
  </si>
  <si>
    <t>MAGASA</t>
  </si>
  <si>
    <t>518842930547093602</t>
  </si>
  <si>
    <t>728644</t>
  </si>
  <si>
    <t>GAMBARA</t>
  </si>
  <si>
    <t>518942930456292602</t>
  </si>
  <si>
    <t>103306</t>
  </si>
  <si>
    <t>FUIPIANO VALLE IMAGNA</t>
  </si>
  <si>
    <t>519142930450171602</t>
  </si>
  <si>
    <t>725620</t>
  </si>
  <si>
    <t>PIETRA DE' GIORGI</t>
  </si>
  <si>
    <t>519242930476571102</t>
  </si>
  <si>
    <t>21022497</t>
  </si>
  <si>
    <t>U.C. DI ALME' E VILLA D'ALME'</t>
  </si>
  <si>
    <t>519542930528475701</t>
  </si>
  <si>
    <t>138277</t>
  </si>
  <si>
    <t>PRESEGLIE</t>
  </si>
  <si>
    <t>519842930473770402</t>
  </si>
  <si>
    <t>11118679</t>
  </si>
  <si>
    <t>MOSCAZZANO</t>
  </si>
  <si>
    <t>521442930446384001</t>
  </si>
  <si>
    <t>103317</t>
  </si>
  <si>
    <t>RIVA DI SOLTO</t>
  </si>
  <si>
    <t>521742930476572201</t>
  </si>
  <si>
    <t>723071</t>
  </si>
  <si>
    <t>CASELLE LANDI</t>
  </si>
  <si>
    <t>522742930531960302</t>
  </si>
  <si>
    <t>11133581</t>
  </si>
  <si>
    <t>MEZZAGO</t>
  </si>
  <si>
    <t>523042930474667001</t>
  </si>
  <si>
    <t>20987219</t>
  </si>
  <si>
    <t>UNIONE DEI COMUNI LOMBARDA DI FRASCAROLO E TORRE BERETTI E C</t>
  </si>
  <si>
    <t>523042930525975001</t>
  </si>
  <si>
    <t>13026</t>
  </si>
  <si>
    <t>VILLA DI TIRANO</t>
  </si>
  <si>
    <t>523342930527468302</t>
  </si>
  <si>
    <t>720531</t>
  </si>
  <si>
    <t>FRASCAROLO</t>
  </si>
  <si>
    <t>523542930517232102</t>
  </si>
  <si>
    <t>65463</t>
  </si>
  <si>
    <t>CAPERGNANICA</t>
  </si>
  <si>
    <t>523542930542853201</t>
  </si>
  <si>
    <t>65833</t>
  </si>
  <si>
    <t>FORMIGARA</t>
  </si>
  <si>
    <t>523742930530552602</t>
  </si>
  <si>
    <t>11124310</t>
  </si>
  <si>
    <t>SAN GERVASIO BRESCIANO</t>
  </si>
  <si>
    <t>523942930477531001</t>
  </si>
  <si>
    <t>728643</t>
  </si>
  <si>
    <t>FIESSE</t>
  </si>
  <si>
    <t>523942930545877502</t>
  </si>
  <si>
    <t>55990</t>
  </si>
  <si>
    <t>FILAGO</t>
  </si>
  <si>
    <t>524442930457683001</t>
  </si>
  <si>
    <t>11124151</t>
  </si>
  <si>
    <t>MONTICELLI BRUSATI</t>
  </si>
  <si>
    <t>524542930453022401</t>
  </si>
  <si>
    <t>2233809</t>
  </si>
  <si>
    <t>524542930517113001</t>
  </si>
  <si>
    <t>174676</t>
  </si>
  <si>
    <t>CIVIDATE CAMUNO</t>
  </si>
  <si>
    <t>524642929946600601</t>
  </si>
  <si>
    <t>10701160</t>
  </si>
  <si>
    <t>CUGLIATE-FABIASCO</t>
  </si>
  <si>
    <t>525642930515445502</t>
  </si>
  <si>
    <t>88277</t>
  </si>
  <si>
    <t>BORGARELLO</t>
  </si>
  <si>
    <t>525851629382026601</t>
  </si>
  <si>
    <t>31577971</t>
  </si>
  <si>
    <t>CASTELGERUNDO</t>
  </si>
  <si>
    <t>525942930534269801</t>
  </si>
  <si>
    <t>12537044</t>
  </si>
  <si>
    <t>CERCINO</t>
  </si>
  <si>
    <t>526142930525745102</t>
  </si>
  <si>
    <t>12641</t>
  </si>
  <si>
    <t>SONDALO</t>
  </si>
  <si>
    <t>526442930545311801</t>
  </si>
  <si>
    <t>64589</t>
  </si>
  <si>
    <t>GABBIONETA-BINANUOVA</t>
  </si>
  <si>
    <t>527542930452604902</t>
  </si>
  <si>
    <t>122862</t>
  </si>
  <si>
    <t>GORNO</t>
  </si>
  <si>
    <t>527942930509473501</t>
  </si>
  <si>
    <t>723641</t>
  </si>
  <si>
    <t>COZZO</t>
  </si>
  <si>
    <t>528842930537470801</t>
  </si>
  <si>
    <t>800000066</t>
  </si>
  <si>
    <t>TIRANO</t>
  </si>
  <si>
    <t>529342930474315402</t>
  </si>
  <si>
    <t>717173</t>
  </si>
  <si>
    <t>REDONDESCO</t>
  </si>
  <si>
    <t>529442930477183002</t>
  </si>
  <si>
    <t>136716</t>
  </si>
  <si>
    <t>LUZZANA</t>
  </si>
  <si>
    <t>529542928990317602</t>
  </si>
  <si>
    <t>723408</t>
  </si>
  <si>
    <t>CANDIA LOMELLINA</t>
  </si>
  <si>
    <t>529642930518469401</t>
  </si>
  <si>
    <t>11119818</t>
  </si>
  <si>
    <t>CODEVILLA</t>
  </si>
  <si>
    <t>529742930532663702</t>
  </si>
  <si>
    <t>11122472</t>
  </si>
  <si>
    <t>PIARIO</t>
  </si>
  <si>
    <t>531142929684609602</t>
  </si>
  <si>
    <t>57802</t>
  </si>
  <si>
    <t>FARA GERA D'ADDA</t>
  </si>
  <si>
    <t>531342930534825402</t>
  </si>
  <si>
    <t>103467</t>
  </si>
  <si>
    <t>PARZANICA</t>
  </si>
  <si>
    <t>531442930549950602</t>
  </si>
  <si>
    <t>150712</t>
  </si>
  <si>
    <t>SAN GIULIANO MILANESE</t>
  </si>
  <si>
    <t>531742930525753001</t>
  </si>
  <si>
    <t>99566</t>
  </si>
  <si>
    <t>GORNATE OLONA</t>
  </si>
  <si>
    <t>532642930524212001</t>
  </si>
  <si>
    <t>66932</t>
  </si>
  <si>
    <t>GRUMELLO DEL MONTE</t>
  </si>
  <si>
    <t>534842928887104802</t>
  </si>
  <si>
    <t>704005</t>
  </si>
  <si>
    <t>CREDARO</t>
  </si>
  <si>
    <t>534942930460349701</t>
  </si>
  <si>
    <t>165072</t>
  </si>
  <si>
    <t>ARTOGNE</t>
  </si>
  <si>
    <t>535742930508737102</t>
  </si>
  <si>
    <t>41809</t>
  </si>
  <si>
    <t>BRISSAGO-VALTRAVAGLIA</t>
  </si>
  <si>
    <t>538242930527708102</t>
  </si>
  <si>
    <t>528899</t>
  </si>
  <si>
    <t>PESSANO CON BORNAGO</t>
  </si>
  <si>
    <t>538742930051294101</t>
  </si>
  <si>
    <t>15733354</t>
  </si>
  <si>
    <t>CASTEGNATO</t>
  </si>
  <si>
    <t>538942928601996601</t>
  </si>
  <si>
    <t>9992</t>
  </si>
  <si>
    <t>DELEBIO</t>
  </si>
  <si>
    <t>539242930080248202</t>
  </si>
  <si>
    <t>164484</t>
  </si>
  <si>
    <t>CORZANO</t>
  </si>
  <si>
    <t>541342930547951202</t>
  </si>
  <si>
    <t>709057</t>
  </si>
  <si>
    <t>ZONE</t>
  </si>
  <si>
    <t>541842930473594102</t>
  </si>
  <si>
    <t>11118695</t>
  </si>
  <si>
    <t>PESCAROLO ED UNITI</t>
  </si>
  <si>
    <t>541942930516487601</t>
  </si>
  <si>
    <t>106659</t>
  </si>
  <si>
    <t>GOLASECCA</t>
  </si>
  <si>
    <t>543142930519755302</t>
  </si>
  <si>
    <t>56535</t>
  </si>
  <si>
    <t>CASTELVECCANA</t>
  </si>
  <si>
    <t>543242930461378502</t>
  </si>
  <si>
    <t>140407</t>
  </si>
  <si>
    <t>BRUMANO</t>
  </si>
  <si>
    <t>543242930519274302</t>
  </si>
  <si>
    <t>47528</t>
  </si>
  <si>
    <t>GAZZANIGA</t>
  </si>
  <si>
    <t>543242930542042201</t>
  </si>
  <si>
    <t>726056</t>
  </si>
  <si>
    <t>MARCHIROLO</t>
  </si>
  <si>
    <t>543542930467923101</t>
  </si>
  <si>
    <t>727023</t>
  </si>
  <si>
    <t>REMEDELLO</t>
  </si>
  <si>
    <t>543742928086481802</t>
  </si>
  <si>
    <t>88941</t>
  </si>
  <si>
    <t>CASTENEDOLO</t>
  </si>
  <si>
    <t>544842929091483101</t>
  </si>
  <si>
    <t>28855</t>
  </si>
  <si>
    <t>CHIEVE</t>
  </si>
  <si>
    <t>546642930527206702</t>
  </si>
  <si>
    <t>60169</t>
  </si>
  <si>
    <t>VOLTIDO</t>
  </si>
  <si>
    <t>547642930532282601</t>
  </si>
  <si>
    <t>470188</t>
  </si>
  <si>
    <t>AICURZIO</t>
  </si>
  <si>
    <t>547742930538261001</t>
  </si>
  <si>
    <t>90375</t>
  </si>
  <si>
    <t>SEMIANA</t>
  </si>
  <si>
    <t>548542928790834402</t>
  </si>
  <si>
    <t>9243</t>
  </si>
  <si>
    <t>CEDRASCO</t>
  </si>
  <si>
    <t>548942930459670202</t>
  </si>
  <si>
    <t>545620</t>
  </si>
  <si>
    <t>BUSCATE</t>
  </si>
  <si>
    <t>551242930469585001</t>
  </si>
  <si>
    <t>19611315</t>
  </si>
  <si>
    <t>UNIONE DEI COMUNI LOMBARDA PRIMA COLLINA</t>
  </si>
  <si>
    <t>551242930525237102</t>
  </si>
  <si>
    <t>133584</t>
  </si>
  <si>
    <t>ORSENIGO</t>
  </si>
  <si>
    <t>551342930510981301</t>
  </si>
  <si>
    <t>85927</t>
  </si>
  <si>
    <t>BRESSANA BOTTARONE</t>
  </si>
  <si>
    <t>551542930510651401</t>
  </si>
  <si>
    <t>11133535</t>
  </si>
  <si>
    <t>ALBIATE</t>
  </si>
  <si>
    <t>552442930517302801</t>
  </si>
  <si>
    <t>725567</t>
  </si>
  <si>
    <t>CAMPOSPINOSO</t>
  </si>
  <si>
    <t>552742930511122301</t>
  </si>
  <si>
    <t>135083</t>
  </si>
  <si>
    <t>BRUSAPORTO</t>
  </si>
  <si>
    <t>553142930519641901</t>
  </si>
  <si>
    <t>148766</t>
  </si>
  <si>
    <t>CORTE FRANCA</t>
  </si>
  <si>
    <t>553942930537403801</t>
  </si>
  <si>
    <t>113041</t>
  </si>
  <si>
    <t>VILLA GUARDIA</t>
  </si>
  <si>
    <t>556442930454854102</t>
  </si>
  <si>
    <t>12563</t>
  </si>
  <si>
    <t>TRESIVIO</t>
  </si>
  <si>
    <t>556742930508706002</t>
  </si>
  <si>
    <t>11142836</t>
  </si>
  <si>
    <t>CANNETO PAVESE</t>
  </si>
  <si>
    <t>557042930543946701</t>
  </si>
  <si>
    <t>167356</t>
  </si>
  <si>
    <t>MANERBA DEL GARDA</t>
  </si>
  <si>
    <t>558442930469720701</t>
  </si>
  <si>
    <t>723942</t>
  </si>
  <si>
    <t>TORRE PALLAVICINA</t>
  </si>
  <si>
    <t>558842930527041001</t>
  </si>
  <si>
    <t>186213</t>
  </si>
  <si>
    <t>VESTONE</t>
  </si>
  <si>
    <t>559042930459904901</t>
  </si>
  <si>
    <t>721590</t>
  </si>
  <si>
    <t>CAPRINO BERGAMASCO</t>
  </si>
  <si>
    <t>559442928242647001</t>
  </si>
  <si>
    <t>314046</t>
  </si>
  <si>
    <t>CASALPUSTERLENGO</t>
  </si>
  <si>
    <t>559742930525871201</t>
  </si>
  <si>
    <t>735555</t>
  </si>
  <si>
    <t>TORRE BERETTI E CASTELLARO</t>
  </si>
  <si>
    <t>561542930473946302</t>
  </si>
  <si>
    <t>108434</t>
  </si>
  <si>
    <t>MADONE</t>
  </si>
  <si>
    <t>562942930400107802</t>
  </si>
  <si>
    <t>11142865</t>
  </si>
  <si>
    <t>PORTALBERA</t>
  </si>
  <si>
    <t>562942930524087901</t>
  </si>
  <si>
    <t>86953</t>
  </si>
  <si>
    <t>SAN GIACOMO DELLE SEGNATE</t>
  </si>
  <si>
    <t>564242930479823502</t>
  </si>
  <si>
    <t>101231</t>
  </si>
  <si>
    <t>PROSERPIO</t>
  </si>
  <si>
    <t>564442930461651601</t>
  </si>
  <si>
    <t>52657</t>
  </si>
  <si>
    <t>CARAVAGGIO</t>
  </si>
  <si>
    <t>564542930474770502</t>
  </si>
  <si>
    <t>78407</t>
  </si>
  <si>
    <t>LAVENA PONTE TRESA</t>
  </si>
  <si>
    <t>564542930518717701</t>
  </si>
  <si>
    <t>11143308</t>
  </si>
  <si>
    <t>GALGAGNANO</t>
  </si>
  <si>
    <t>565042929230337001</t>
  </si>
  <si>
    <t>185701</t>
  </si>
  <si>
    <t>GUSSAGO</t>
  </si>
  <si>
    <t>565742930510970501</t>
  </si>
  <si>
    <t>106939</t>
  </si>
  <si>
    <t>BERZO SAN FERMO</t>
  </si>
  <si>
    <t>565742930533556001</t>
  </si>
  <si>
    <t>720413</t>
  </si>
  <si>
    <t>ADRO</t>
  </si>
  <si>
    <t>567442930519118001</t>
  </si>
  <si>
    <t>11118697</t>
  </si>
  <si>
    <t>MONTODINE</t>
  </si>
  <si>
    <t>567842930533979901</t>
  </si>
  <si>
    <t>706314</t>
  </si>
  <si>
    <t>CAMPIONE D'ITALIA</t>
  </si>
  <si>
    <t>567853917728182701</t>
  </si>
  <si>
    <t>31619276</t>
  </si>
  <si>
    <t>UNIONE LOMBARDA TRA I COMUNI DI PONTEVICO E ROBECCO D'OGLIO</t>
  </si>
  <si>
    <t>568742930508158102</t>
  </si>
  <si>
    <t>46416</t>
  </si>
  <si>
    <t>CALVENZANO</t>
  </si>
  <si>
    <t>568842930508896801</t>
  </si>
  <si>
    <t>720269</t>
  </si>
  <si>
    <t>BONATE SOTTO</t>
  </si>
  <si>
    <t>569042930474384601</t>
  </si>
  <si>
    <t>14048</t>
  </si>
  <si>
    <t>VALFURVA</t>
  </si>
  <si>
    <t>569042930532748602</t>
  </si>
  <si>
    <t>725117</t>
  </si>
  <si>
    <t>CASTELLO DI BRIANZA</t>
  </si>
  <si>
    <t>569442930455416802</t>
  </si>
  <si>
    <t>138012</t>
  </si>
  <si>
    <t>SABBIO CHIESE</t>
  </si>
  <si>
    <t>569542930465790502</t>
  </si>
  <si>
    <t>11151037</t>
  </si>
  <si>
    <t>COMUNITA' MONTANA VALTELLINA DI SONDRIO</t>
  </si>
  <si>
    <t>571942930519538402</t>
  </si>
  <si>
    <t>38934</t>
  </si>
  <si>
    <t>FAGNANO OLONA</t>
  </si>
  <si>
    <t>572042930477638502</t>
  </si>
  <si>
    <t>726870</t>
  </si>
  <si>
    <t>PAULLO</t>
  </si>
  <si>
    <t>572542930548267202</t>
  </si>
  <si>
    <t>18507604</t>
  </si>
  <si>
    <t>U.C. DI CALVATONE E TORNATA</t>
  </si>
  <si>
    <t>573642930517772902</t>
  </si>
  <si>
    <t>715098</t>
  </si>
  <si>
    <t>NOVIGLIO</t>
  </si>
  <si>
    <t>573842929155647901</t>
  </si>
  <si>
    <t>706448</t>
  </si>
  <si>
    <t>BRIENNO</t>
  </si>
  <si>
    <t>573842930464965301</t>
  </si>
  <si>
    <t>11121659</t>
  </si>
  <si>
    <t>RONCOLA</t>
  </si>
  <si>
    <t>575942929642387902</t>
  </si>
  <si>
    <t>10201</t>
  </si>
  <si>
    <t>MANTELLO</t>
  </si>
  <si>
    <t>575942930530011001</t>
  </si>
  <si>
    <t>91176</t>
  </si>
  <si>
    <t>COPIANO</t>
  </si>
  <si>
    <t>577342930460467902</t>
  </si>
  <si>
    <t>87137</t>
  </si>
  <si>
    <t>BAGNOLO MELLA</t>
  </si>
  <si>
    <t>577642930456314401</t>
  </si>
  <si>
    <t>64317</t>
  </si>
  <si>
    <t>PESSINA CREMONESE</t>
  </si>
  <si>
    <t>577642930542833502</t>
  </si>
  <si>
    <t>48817</t>
  </si>
  <si>
    <t>LEGGIUNO</t>
  </si>
  <si>
    <t>578242930461628901</t>
  </si>
  <si>
    <t>726886</t>
  </si>
  <si>
    <t>CERVIGNANO D'ADDA</t>
  </si>
  <si>
    <t>578642928247046702</t>
  </si>
  <si>
    <t>340737</t>
  </si>
  <si>
    <t>CERIANO LAGHETTO</t>
  </si>
  <si>
    <t>578642930450407501</t>
  </si>
  <si>
    <t>15461036</t>
  </si>
  <si>
    <t>ROGOLO</t>
  </si>
  <si>
    <t>578942930527274801</t>
  </si>
  <si>
    <t>11125670</t>
  </si>
  <si>
    <t>VITTUONE</t>
  </si>
  <si>
    <t>579842929543736402</t>
  </si>
  <si>
    <t>103375</t>
  </si>
  <si>
    <t>FONTENO</t>
  </si>
  <si>
    <t>581342930517552302</t>
  </si>
  <si>
    <t>191900</t>
  </si>
  <si>
    <t>GESSATE</t>
  </si>
  <si>
    <t>581542930531076401</t>
  </si>
  <si>
    <t>704023</t>
  </si>
  <si>
    <t>SUSTINENTE</t>
  </si>
  <si>
    <t>582442930543160701</t>
  </si>
  <si>
    <t>46867</t>
  </si>
  <si>
    <t>MORAZZONE</t>
  </si>
  <si>
    <t>583142930542128701</t>
  </si>
  <si>
    <t>161458</t>
  </si>
  <si>
    <t>SAN FELICE DEL BENACO</t>
  </si>
  <si>
    <t>583342930515495901</t>
  </si>
  <si>
    <t>723397</t>
  </si>
  <si>
    <t>COMMESSAGGIO</t>
  </si>
  <si>
    <t>583442930447834902</t>
  </si>
  <si>
    <t>60965</t>
  </si>
  <si>
    <t>FINO MORNASCO</t>
  </si>
  <si>
    <t>583742930524576502</t>
  </si>
  <si>
    <t>728682</t>
  </si>
  <si>
    <t>SENIGA</t>
  </si>
  <si>
    <t>584142930509593402</t>
  </si>
  <si>
    <t>726877</t>
  </si>
  <si>
    <t>CRESPIATICA</t>
  </si>
  <si>
    <t>584342929439542302</t>
  </si>
  <si>
    <t>11120866</t>
  </si>
  <si>
    <t>CERANOVA</t>
  </si>
  <si>
    <t>584842930549536902</t>
  </si>
  <si>
    <t>154170</t>
  </si>
  <si>
    <t>PROVAGLIO D'ISEO</t>
  </si>
  <si>
    <t>585642930507653402</t>
  </si>
  <si>
    <t>116615</t>
  </si>
  <si>
    <t>BRANZI</t>
  </si>
  <si>
    <t>585742930455366802</t>
  </si>
  <si>
    <t>106936</t>
  </si>
  <si>
    <t>VIGANO SAN MARTINO</t>
  </si>
  <si>
    <t>585943113470804101</t>
  </si>
  <si>
    <t>25988915</t>
  </si>
  <si>
    <t>UNIONE DEI COMUNI I FONTANILI</t>
  </si>
  <si>
    <t>586442930542132202</t>
  </si>
  <si>
    <t>11116385</t>
  </si>
  <si>
    <t>MONTE CREMASCO</t>
  </si>
  <si>
    <t>586642930509511902</t>
  </si>
  <si>
    <t>215510</t>
  </si>
  <si>
    <t>CASOREZZO</t>
  </si>
  <si>
    <t>586642930547111102</t>
  </si>
  <si>
    <t>705717</t>
  </si>
  <si>
    <t>NAVE</t>
  </si>
  <si>
    <t>587742928281527002</t>
  </si>
  <si>
    <t>88131</t>
  </si>
  <si>
    <t>AGRA</t>
  </si>
  <si>
    <t>587742930460346402</t>
  </si>
  <si>
    <t>725362</t>
  </si>
  <si>
    <t>CASSINA DE' PECCHI</t>
  </si>
  <si>
    <t>588142930449937102</t>
  </si>
  <si>
    <t>98279</t>
  </si>
  <si>
    <t>PUSIANO</t>
  </si>
  <si>
    <t>588242930510749901</t>
  </si>
  <si>
    <t>11121344</t>
  </si>
  <si>
    <t>BRENTA</t>
  </si>
  <si>
    <t>588642930455895302</t>
  </si>
  <si>
    <t>147082</t>
  </si>
  <si>
    <t>PERTICA BASSA</t>
  </si>
  <si>
    <t>588742930541310501</t>
  </si>
  <si>
    <t>717828</t>
  </si>
  <si>
    <t>NIARDO</t>
  </si>
  <si>
    <t>588842930531093601</t>
  </si>
  <si>
    <t>723104</t>
  </si>
  <si>
    <t>TERRANOVA DEI PASSERINI</t>
  </si>
  <si>
    <t>588942930454522301</t>
  </si>
  <si>
    <t>120175</t>
  </si>
  <si>
    <t>DIZZASCO</t>
  </si>
  <si>
    <t>588942930460786702</t>
  </si>
  <si>
    <t>29663</t>
  </si>
  <si>
    <t>SUZZARA</t>
  </si>
  <si>
    <t>588942930509288502</t>
  </si>
  <si>
    <t>42880</t>
  </si>
  <si>
    <t>CALUSCO D'ADDA</t>
  </si>
  <si>
    <t>591242930525928101</t>
  </si>
  <si>
    <t>716584</t>
  </si>
  <si>
    <t>SONGAVAZZO</t>
  </si>
  <si>
    <t>592542929272083201</t>
  </si>
  <si>
    <t>135546</t>
  </si>
  <si>
    <t>BORGO DI TERZO</t>
  </si>
  <si>
    <t>593042930472567801</t>
  </si>
  <si>
    <t>721108</t>
  </si>
  <si>
    <t>NIBIONNO</t>
  </si>
  <si>
    <t>593042930525941702</t>
  </si>
  <si>
    <t>311004</t>
  </si>
  <si>
    <t>CARATE BRIANZA</t>
  </si>
  <si>
    <t>593342930477133702</t>
  </si>
  <si>
    <t>61249</t>
  </si>
  <si>
    <t>ISPRA</t>
  </si>
  <si>
    <t>593342930550723402</t>
  </si>
  <si>
    <t>121188</t>
  </si>
  <si>
    <t>VELESO</t>
  </si>
  <si>
    <t>593442930546053602</t>
  </si>
  <si>
    <t>728551</t>
  </si>
  <si>
    <t>COMUNITA' MONTANA VALLE SABBIA</t>
  </si>
  <si>
    <t>593542930527158301</t>
  </si>
  <si>
    <t>83442</t>
  </si>
  <si>
    <t>VENIANO</t>
  </si>
  <si>
    <t>596342930530862902</t>
  </si>
  <si>
    <t>11121681</t>
  </si>
  <si>
    <t>CASARGO</t>
  </si>
  <si>
    <t>596442930460384102</t>
  </si>
  <si>
    <t>43137</t>
  </si>
  <si>
    <t>TREVIGLIO</t>
  </si>
  <si>
    <t>596542930459823601</t>
  </si>
  <si>
    <t>726128</t>
  </si>
  <si>
    <t>CASTEL ROZZONE</t>
  </si>
  <si>
    <t>598042930480248302</t>
  </si>
  <si>
    <t>91210</t>
  </si>
  <si>
    <t>SPESSA</t>
  </si>
  <si>
    <t>599442930455207201</t>
  </si>
  <si>
    <t>11118658</t>
  </si>
  <si>
    <t>RIPALTA GUERINA</t>
  </si>
  <si>
    <t>599842930469507701</t>
  </si>
  <si>
    <t>11141539</t>
  </si>
  <si>
    <t>SPINO D'ADDA</t>
  </si>
  <si>
    <t>601842930531541802</t>
  </si>
  <si>
    <t>131129</t>
  </si>
  <si>
    <t>CADORAGO</t>
  </si>
  <si>
    <t>602142930459145702</t>
  </si>
  <si>
    <t>84761</t>
  </si>
  <si>
    <t>603142930536135501</t>
  </si>
  <si>
    <t>11142918</t>
  </si>
  <si>
    <t>ZENEVREDO</t>
  </si>
  <si>
    <t>605042930463498402</t>
  </si>
  <si>
    <t>133568</t>
  </si>
  <si>
    <t>MONTEMEZZO</t>
  </si>
  <si>
    <t>605242928247165901</t>
  </si>
  <si>
    <t>723448</t>
  </si>
  <si>
    <t>CERETTO LOMELLINA</t>
  </si>
  <si>
    <t>605242929514279101</t>
  </si>
  <si>
    <t>726859</t>
  </si>
  <si>
    <t>MASSALENGO</t>
  </si>
  <si>
    <t>605842929488900701</t>
  </si>
  <si>
    <t>189637</t>
  </si>
  <si>
    <t>INCUDINE</t>
  </si>
  <si>
    <t>606342930520935601</t>
  </si>
  <si>
    <t>718332</t>
  </si>
  <si>
    <t>LOVERE</t>
  </si>
  <si>
    <t>608142929309521301</t>
  </si>
  <si>
    <t>56784</t>
  </si>
  <si>
    <t>DARFO BOARIO TERME</t>
  </si>
  <si>
    <t>608342930466842201</t>
  </si>
  <si>
    <t>74408</t>
  </si>
  <si>
    <t>ROTA D'IMAGNA</t>
  </si>
  <si>
    <t>609242930475241401</t>
  </si>
  <si>
    <t>133014</t>
  </si>
  <si>
    <t>BLELLO</t>
  </si>
  <si>
    <t>609742930471752701</t>
  </si>
  <si>
    <t>726884</t>
  </si>
  <si>
    <t>MEDIGLIA</t>
  </si>
  <si>
    <t>609942930528550401</t>
  </si>
  <si>
    <t>162291</t>
  </si>
  <si>
    <t>PREVALLE</t>
  </si>
  <si>
    <t>611442929236057902</t>
  </si>
  <si>
    <t>64538</t>
  </si>
  <si>
    <t>CAPRIATE SAN GERVASIO</t>
  </si>
  <si>
    <t>611542930463206002</t>
  </si>
  <si>
    <t>726924</t>
  </si>
  <si>
    <t>PIEVE FISSIRAGA</t>
  </si>
  <si>
    <t>613842930530935001</t>
  </si>
  <si>
    <t>716694</t>
  </si>
  <si>
    <t>CASALMORO</t>
  </si>
  <si>
    <t>614142930449855601</t>
  </si>
  <si>
    <t>174128</t>
  </si>
  <si>
    <t>RHO</t>
  </si>
  <si>
    <t>614942930520133301</t>
  </si>
  <si>
    <t>709103</t>
  </si>
  <si>
    <t>MARONE</t>
  </si>
  <si>
    <t>615242930534894001</t>
  </si>
  <si>
    <t>90259</t>
  </si>
  <si>
    <t>CILAVEGNA</t>
  </si>
  <si>
    <t>615542930524160001</t>
  </si>
  <si>
    <t>109103</t>
  </si>
  <si>
    <t>SCHILPARIO</t>
  </si>
  <si>
    <t>615842930452120801</t>
  </si>
  <si>
    <t>727279</t>
  </si>
  <si>
    <t>VIGEVANO</t>
  </si>
  <si>
    <t>617742930535217001</t>
  </si>
  <si>
    <t>11119995</t>
  </si>
  <si>
    <t>VILLANTERIO</t>
  </si>
  <si>
    <t>618042930451043001</t>
  </si>
  <si>
    <t>90372</t>
  </si>
  <si>
    <t>MEZZANINO</t>
  </si>
  <si>
    <t>618642930547413601</t>
  </si>
  <si>
    <t>25617030</t>
  </si>
  <si>
    <t>COMUNITA' MONTANA LARIO ORIENTALE - VALLE SAN MARTINO</t>
  </si>
  <si>
    <t>619442930456902601</t>
  </si>
  <si>
    <t>62858</t>
  </si>
  <si>
    <t>ROBECCO D'OGLIO</t>
  </si>
  <si>
    <t>621242930519112201</t>
  </si>
  <si>
    <t>45984</t>
  </si>
  <si>
    <t>FERRERA ERBOGNONE</t>
  </si>
  <si>
    <t>621442930533515701</t>
  </si>
  <si>
    <t>97000</t>
  </si>
  <si>
    <t>MOLTENO</t>
  </si>
  <si>
    <t>624342930529722402</t>
  </si>
  <si>
    <t>717916</t>
  </si>
  <si>
    <t>COLZATE</t>
  </si>
  <si>
    <t>624442930464003901</t>
  </si>
  <si>
    <t>166966</t>
  </si>
  <si>
    <t>NERVIANO</t>
  </si>
  <si>
    <t>625542930533010301</t>
  </si>
  <si>
    <t>44473</t>
  </si>
  <si>
    <t>GERENZANO</t>
  </si>
  <si>
    <t>626142930545055902</t>
  </si>
  <si>
    <t>77884</t>
  </si>
  <si>
    <t>POGGIO RUSCO</t>
  </si>
  <si>
    <t>626742930469978402</t>
  </si>
  <si>
    <t>727339</t>
  </si>
  <si>
    <t>SANTA BRIGIDA</t>
  </si>
  <si>
    <t>627242930521030802</t>
  </si>
  <si>
    <t>11133826</t>
  </si>
  <si>
    <t>CORBETTA</t>
  </si>
  <si>
    <t>627242930530633202</t>
  </si>
  <si>
    <t>82812</t>
  </si>
  <si>
    <t>RETORBIDO</t>
  </si>
  <si>
    <t>629442930454891802</t>
  </si>
  <si>
    <t>50861</t>
  </si>
  <si>
    <t>TRESCORE CREMASCO</t>
  </si>
  <si>
    <t>631442930453559201</t>
  </si>
  <si>
    <t>118918</t>
  </si>
  <si>
    <t>TAVERNERIO</t>
  </si>
  <si>
    <t>631442930478758802</t>
  </si>
  <si>
    <t>63853</t>
  </si>
  <si>
    <t>VERDELLINO</t>
  </si>
  <si>
    <t>632242928726267002</t>
  </si>
  <si>
    <t>105827</t>
  </si>
  <si>
    <t>BULGAROGRASSO</t>
  </si>
  <si>
    <t>632542930460063802</t>
  </si>
  <si>
    <t>544475</t>
  </si>
  <si>
    <t>ARESE</t>
  </si>
  <si>
    <t>634342930517827402</t>
  </si>
  <si>
    <t>46235</t>
  </si>
  <si>
    <t>CLUSONE</t>
  </si>
  <si>
    <t>634442928570877701</t>
  </si>
  <si>
    <t>724956</t>
  </si>
  <si>
    <t>CUSANO MILANINO</t>
  </si>
  <si>
    <t>634542930516387001</t>
  </si>
  <si>
    <t>41149</t>
  </si>
  <si>
    <t>CAVRIANA</t>
  </si>
  <si>
    <t>635442930457627902</t>
  </si>
  <si>
    <t>721563</t>
  </si>
  <si>
    <t>MONTE MARENZO</t>
  </si>
  <si>
    <t>636442930520175701</t>
  </si>
  <si>
    <t>129705</t>
  </si>
  <si>
    <t>636742928865301501</t>
  </si>
  <si>
    <t>725602</t>
  </si>
  <si>
    <t>GOLFERENZO</t>
  </si>
  <si>
    <t>636742929020918202</t>
  </si>
  <si>
    <t>96769</t>
  </si>
  <si>
    <t>CIVATE</t>
  </si>
  <si>
    <t>637742930532452802</t>
  </si>
  <si>
    <t>108338</t>
  </si>
  <si>
    <t>DESENZANO DEL GARDA</t>
  </si>
  <si>
    <t>638042930450992201</t>
  </si>
  <si>
    <t>727091</t>
  </si>
  <si>
    <t>OLMO AL BREMBO</t>
  </si>
  <si>
    <t>638042930538055401</t>
  </si>
  <si>
    <t>186497</t>
  </si>
  <si>
    <t>TRENZANO</t>
  </si>
  <si>
    <t>638142930540569102</t>
  </si>
  <si>
    <t>726860</t>
  </si>
  <si>
    <t>VILLANOVA DEL SILLARO</t>
  </si>
  <si>
    <t>638642930519829201</t>
  </si>
  <si>
    <t>64088</t>
  </si>
  <si>
    <t>IZANO</t>
  </si>
  <si>
    <t>639342930465207602</t>
  </si>
  <si>
    <t>60980</t>
  </si>
  <si>
    <t>BIANDRONNO</t>
  </si>
  <si>
    <t>641242930464771301</t>
  </si>
  <si>
    <t>496089</t>
  </si>
  <si>
    <t>CAMBIAGO</t>
  </si>
  <si>
    <t>641442930524145502</t>
  </si>
  <si>
    <t>191049</t>
  </si>
  <si>
    <t>SOMAGLIA</t>
  </si>
  <si>
    <t>641742930516236501</t>
  </si>
  <si>
    <t>728110</t>
  </si>
  <si>
    <t>CECIMA</t>
  </si>
  <si>
    <t>641942930534201702</t>
  </si>
  <si>
    <t>66679</t>
  </si>
  <si>
    <t>ANGERA</t>
  </si>
  <si>
    <t>642142930542004602</t>
  </si>
  <si>
    <t>158793</t>
  </si>
  <si>
    <t>RUDIANO</t>
  </si>
  <si>
    <t>642342930457120101</t>
  </si>
  <si>
    <t>725411</t>
  </si>
  <si>
    <t>RODANO</t>
  </si>
  <si>
    <t>642742930526624501</t>
  </si>
  <si>
    <t>120069</t>
  </si>
  <si>
    <t>ONORE</t>
  </si>
  <si>
    <t>643242929821047101</t>
  </si>
  <si>
    <t>9985</t>
  </si>
  <si>
    <t>TARTANO</t>
  </si>
  <si>
    <t>643742930454947202</t>
  </si>
  <si>
    <t>9028</t>
  </si>
  <si>
    <t>SPRIANA</t>
  </si>
  <si>
    <t>644742930477479302</t>
  </si>
  <si>
    <t>65336</t>
  </si>
  <si>
    <t>TREVIOLO</t>
  </si>
  <si>
    <t>644942930511287101</t>
  </si>
  <si>
    <t>717420</t>
  </si>
  <si>
    <t>CERETE</t>
  </si>
  <si>
    <t>646742928967163401</t>
  </si>
  <si>
    <t>11120703</t>
  </si>
  <si>
    <t>DORNO</t>
  </si>
  <si>
    <t>647042929800407201</t>
  </si>
  <si>
    <t>52939</t>
  </si>
  <si>
    <t>MONTEBELLO DELLA BATTAGLIA</t>
  </si>
  <si>
    <t>647142930520231302</t>
  </si>
  <si>
    <t>103310</t>
  </si>
  <si>
    <t>647242930515716702</t>
  </si>
  <si>
    <t>718398</t>
  </si>
  <si>
    <t>CARIMATE</t>
  </si>
  <si>
    <t>648842930460023301</t>
  </si>
  <si>
    <t>95802</t>
  </si>
  <si>
    <t>CANZO</t>
  </si>
  <si>
    <t>649942930479236002</t>
  </si>
  <si>
    <t>136535</t>
  </si>
  <si>
    <t>STROZZA</t>
  </si>
  <si>
    <t>651142930450359001</t>
  </si>
  <si>
    <t>703507</t>
  </si>
  <si>
    <t>RODIGO</t>
  </si>
  <si>
    <t>651842930526320601</t>
  </si>
  <si>
    <t>726904</t>
  </si>
  <si>
    <t>MULAZZANO</t>
  </si>
  <si>
    <t>651942930478231102</t>
  </si>
  <si>
    <t>161662</t>
  </si>
  <si>
    <t>VALLIO TERME</t>
  </si>
  <si>
    <t>653042930542015202</t>
  </si>
  <si>
    <t>69475</t>
  </si>
  <si>
    <t>SAN FERMO DELLA BATTAGLIA</t>
  </si>
  <si>
    <t>653542930529153902</t>
  </si>
  <si>
    <t>11120948</t>
  </si>
  <si>
    <t>ROCCA DE' GIORGI</t>
  </si>
  <si>
    <t>653742930510384802</t>
  </si>
  <si>
    <t>11139856</t>
  </si>
  <si>
    <t>CASALROMANO</t>
  </si>
  <si>
    <t>653842929400256501</t>
  </si>
  <si>
    <t>87712</t>
  </si>
  <si>
    <t>FALOPPIO</t>
  </si>
  <si>
    <t>653942930509065402</t>
  </si>
  <si>
    <t>706705</t>
  </si>
  <si>
    <t>ARGEGNO</t>
  </si>
  <si>
    <t>654042930470916901</t>
  </si>
  <si>
    <t>60181</t>
  </si>
  <si>
    <t>SOLAROLO RAINERIO</t>
  </si>
  <si>
    <t>654642930460302701</t>
  </si>
  <si>
    <t>720321</t>
  </si>
  <si>
    <t>BAREGGIO</t>
  </si>
  <si>
    <t>655142928726124202</t>
  </si>
  <si>
    <t>126765</t>
  </si>
  <si>
    <t>CASLINO D'ERBA</t>
  </si>
  <si>
    <t>655242930476891602</t>
  </si>
  <si>
    <t>728529</t>
  </si>
  <si>
    <t>COMUNITA' MONTANA PARCO ALTO GARDA BRESCIANO</t>
  </si>
  <si>
    <t>655342930509983701</t>
  </si>
  <si>
    <t>89840</t>
  </si>
  <si>
    <t>BORGO PRIOLO</t>
  </si>
  <si>
    <t>655342930543181102</t>
  </si>
  <si>
    <t>107740</t>
  </si>
  <si>
    <t>VALVESTINO</t>
  </si>
  <si>
    <t>655442930481002401</t>
  </si>
  <si>
    <t>29845868</t>
  </si>
  <si>
    <t>UNIONE DEI COMUNI DELLE TORRI</t>
  </si>
  <si>
    <t>655442930510824702</t>
  </si>
  <si>
    <t>58998</t>
  </si>
  <si>
    <t>CASTELVERDE</t>
  </si>
  <si>
    <t>657242928887312101</t>
  </si>
  <si>
    <t>105866</t>
  </si>
  <si>
    <t>CRANDOLA VALSASSINA</t>
  </si>
  <si>
    <t>658142930473567902</t>
  </si>
  <si>
    <t>129775</t>
  </si>
  <si>
    <t>PESCATE</t>
  </si>
  <si>
    <t>658142930546394001</t>
  </si>
  <si>
    <t>89585</t>
  </si>
  <si>
    <t>GRANDOLA ED UNITI</t>
  </si>
  <si>
    <t>659342930470795102</t>
  </si>
  <si>
    <t>19707303</t>
  </si>
  <si>
    <t>UNIONE DI COMUNI LOMBARDA PALVARETA NOVA</t>
  </si>
  <si>
    <t>659742930544352401</t>
  </si>
  <si>
    <t>60669</t>
  </si>
  <si>
    <t>SAN PELLEGRINO TERME</t>
  </si>
  <si>
    <t>659942930461469101</t>
  </si>
  <si>
    <t>11143452</t>
  </si>
  <si>
    <t>CUSIO</t>
  </si>
  <si>
    <t>661242930541930402</t>
  </si>
  <si>
    <t>121568</t>
  </si>
  <si>
    <t>MASLIANICO</t>
  </si>
  <si>
    <t>662142928255461701</t>
  </si>
  <si>
    <t>79932</t>
  </si>
  <si>
    <t>BASCAPÈ</t>
  </si>
  <si>
    <t>662242930477969602</t>
  </si>
  <si>
    <t>25617052</t>
  </si>
  <si>
    <t>COMUNITA' MONTANA DEL PIAMBELLO</t>
  </si>
  <si>
    <t>662342930463195201</t>
  </si>
  <si>
    <t>726852</t>
  </si>
  <si>
    <t>CORNEGLIANO LAUDENSE</t>
  </si>
  <si>
    <t>662342930464993502</t>
  </si>
  <si>
    <t>66628</t>
  </si>
  <si>
    <t>BESOZZO</t>
  </si>
  <si>
    <t>662942930534037001</t>
  </si>
  <si>
    <t>728108</t>
  </si>
  <si>
    <t>BAGNARIA</t>
  </si>
  <si>
    <t>663042930524347201</t>
  </si>
  <si>
    <t>66742</t>
  </si>
  <si>
    <t>FINO DEL MONTE</t>
  </si>
  <si>
    <t>663142929839447601</t>
  </si>
  <si>
    <t>702361</t>
  </si>
  <si>
    <t>MARMIROLO</t>
  </si>
  <si>
    <t>663342930451105601</t>
  </si>
  <si>
    <t>65361</t>
  </si>
  <si>
    <t>RANICA</t>
  </si>
  <si>
    <t>664042930459310502</t>
  </si>
  <si>
    <t>124503</t>
  </si>
  <si>
    <t>CARLAZZO</t>
  </si>
  <si>
    <t>664042930542970902</t>
  </si>
  <si>
    <t>91564</t>
  </si>
  <si>
    <t>VALGANNA</t>
  </si>
  <si>
    <t>664642930528521401</t>
  </si>
  <si>
    <t>12537059</t>
  </si>
  <si>
    <t>SAN DAMIANO AL COLLE</t>
  </si>
  <si>
    <t>665245691391390801</t>
  </si>
  <si>
    <t>30452999</t>
  </si>
  <si>
    <t>CORTEOLONA E GENZONE</t>
  </si>
  <si>
    <t>665342930460685202</t>
  </si>
  <si>
    <t>714631</t>
  </si>
  <si>
    <t>CASARILE</t>
  </si>
  <si>
    <t>665842930471889901</t>
  </si>
  <si>
    <t>199107</t>
  </si>
  <si>
    <t>VILLA CORTESE</t>
  </si>
  <si>
    <t>666042930525712202</t>
  </si>
  <si>
    <t>11118667</t>
  </si>
  <si>
    <t>SCANDOLARA RIPA D'OGLIO</t>
  </si>
  <si>
    <t>666142930462109402</t>
  </si>
  <si>
    <t>727268</t>
  </si>
  <si>
    <t>CASSOLNOVO</t>
  </si>
  <si>
    <t>666242930525492302</t>
  </si>
  <si>
    <t>54667</t>
  </si>
  <si>
    <t>SOMMA LOMBARDO</t>
  </si>
  <si>
    <t>667042929885514702</t>
  </si>
  <si>
    <t>700194</t>
  </si>
  <si>
    <t>CHIESA IN VALMALENCO</t>
  </si>
  <si>
    <t>667142927966337801</t>
  </si>
  <si>
    <t>12536937</t>
  </si>
  <si>
    <t>BEMA</t>
  </si>
  <si>
    <t>667942930530965901</t>
  </si>
  <si>
    <t>726892</t>
  </si>
  <si>
    <t>CASALMAIOCCO</t>
  </si>
  <si>
    <t>668842930538829901</t>
  </si>
  <si>
    <t>167418</t>
  </si>
  <si>
    <t>SOVICO</t>
  </si>
  <si>
    <t>671242930535911901</t>
  </si>
  <si>
    <t>11140116</t>
  </si>
  <si>
    <t>COMUNITA' MONTANA DELLA VALCHIAVENNA</t>
  </si>
  <si>
    <t>671542930478300201</t>
  </si>
  <si>
    <t>62609</t>
  </si>
  <si>
    <t>TORRE BOLDONE</t>
  </si>
  <si>
    <t>671642928739595002</t>
  </si>
  <si>
    <t>111921</t>
  </si>
  <si>
    <t>LEZZENO</t>
  </si>
  <si>
    <t>671842927929385701</t>
  </si>
  <si>
    <t>162252</t>
  </si>
  <si>
    <t>BORGO SAN GIACOMO</t>
  </si>
  <si>
    <t>671942930546143302</t>
  </si>
  <si>
    <t>723081</t>
  </si>
  <si>
    <t>LIVRAGA</t>
  </si>
  <si>
    <t>672142929373030202</t>
  </si>
  <si>
    <t>423382</t>
  </si>
  <si>
    <t>CODOGNO</t>
  </si>
  <si>
    <t>672542930080417901</t>
  </si>
  <si>
    <t>14390</t>
  </si>
  <si>
    <t>COSIO VALTELLINO</t>
  </si>
  <si>
    <t>673042930517612002</t>
  </si>
  <si>
    <t>139623</t>
  </si>
  <si>
    <t>IDRO</t>
  </si>
  <si>
    <t>673342930534726802</t>
  </si>
  <si>
    <t>133503</t>
  </si>
  <si>
    <t>CORTENUOVA</t>
  </si>
  <si>
    <t>675142930451155701</t>
  </si>
  <si>
    <t>723746</t>
  </si>
  <si>
    <t>PALESTRO</t>
  </si>
  <si>
    <t>675142930540256901</t>
  </si>
  <si>
    <t>42158</t>
  </si>
  <si>
    <t>SOLBIATE ARNO</t>
  </si>
  <si>
    <t>675342930525185901</t>
  </si>
  <si>
    <t>79929</t>
  </si>
  <si>
    <t>TORREVECCHIA PIA</t>
  </si>
  <si>
    <t>675642929321111502</t>
  </si>
  <si>
    <t>449860</t>
  </si>
  <si>
    <t>CARUGATE</t>
  </si>
  <si>
    <t>676242930220737602</t>
  </si>
  <si>
    <t>548802</t>
  </si>
  <si>
    <t>BUCCINASCO</t>
  </si>
  <si>
    <t>678642930458165102</t>
  </si>
  <si>
    <t>104340</t>
  </si>
  <si>
    <t>MERONE</t>
  </si>
  <si>
    <t>678742930462308501</t>
  </si>
  <si>
    <t>60157</t>
  </si>
  <si>
    <t>CELLA DATI</t>
  </si>
  <si>
    <t>679042928030516801</t>
  </si>
  <si>
    <t>89427</t>
  </si>
  <si>
    <t>CAVA MANARA</t>
  </si>
  <si>
    <t>679942930541716201</t>
  </si>
  <si>
    <t>39637</t>
  </si>
  <si>
    <t>PEGOGNAGA</t>
  </si>
  <si>
    <t>681342930534908101</t>
  </si>
  <si>
    <t>726826</t>
  </si>
  <si>
    <t>CORTE PALASIO</t>
  </si>
  <si>
    <t>682442928121580101</t>
  </si>
  <si>
    <t>723201</t>
  </si>
  <si>
    <t>CESANO MADERNO</t>
  </si>
  <si>
    <t>682442930509273402</t>
  </si>
  <si>
    <t>270622</t>
  </si>
  <si>
    <t>ABBIATEGRASSO</t>
  </si>
  <si>
    <t>682642930545320202</t>
  </si>
  <si>
    <t>93129</t>
  </si>
  <si>
    <t>RIVANAZZANO TERME</t>
  </si>
  <si>
    <t>683142930518339501</t>
  </si>
  <si>
    <t>163830</t>
  </si>
  <si>
    <t>COLLEBEATO</t>
  </si>
  <si>
    <t>683842930531713201</t>
  </si>
  <si>
    <t>706387</t>
  </si>
  <si>
    <t>CARATE URIO</t>
  </si>
  <si>
    <t>684342930538673401</t>
  </si>
  <si>
    <t>10697458</t>
  </si>
  <si>
    <t>SANTA MARGHERITA DI STAFFORA</t>
  </si>
  <si>
    <t>684342930549015902</t>
  </si>
  <si>
    <t>93177</t>
  </si>
  <si>
    <t>PIZZALE</t>
  </si>
  <si>
    <t>685142930474884601</t>
  </si>
  <si>
    <t>64009</t>
  </si>
  <si>
    <t>OLGIATE OLONA</t>
  </si>
  <si>
    <t>685542930545717101</t>
  </si>
  <si>
    <t>702687</t>
  </si>
  <si>
    <t>MAGNACAVALLO</t>
  </si>
  <si>
    <t>686242930478176701</t>
  </si>
  <si>
    <t>11121683</t>
  </si>
  <si>
    <t>RANCIO VALCUVIA</t>
  </si>
  <si>
    <t>686442930474073202</t>
  </si>
  <si>
    <t>11123060</t>
  </si>
  <si>
    <t>TREZZONE</t>
  </si>
  <si>
    <t>686742930530161202</t>
  </si>
  <si>
    <t>11116167</t>
  </si>
  <si>
    <t>POSTALESIO</t>
  </si>
  <si>
    <t>686942930508038502</t>
  </si>
  <si>
    <t>712482</t>
  </si>
  <si>
    <t>687142930472558801</t>
  </si>
  <si>
    <t>714895</t>
  </si>
  <si>
    <t>OPERA</t>
  </si>
  <si>
    <t>687342930521812002</t>
  </si>
  <si>
    <t>105870</t>
  </si>
  <si>
    <t>MARZIO</t>
  </si>
  <si>
    <t>688442930548504001</t>
  </si>
  <si>
    <t>19732827</t>
  </si>
  <si>
    <t>U.C. OLTRE ADDA LODIGIANO</t>
  </si>
  <si>
    <t>689242930533588202</t>
  </si>
  <si>
    <t>11118681</t>
  </si>
  <si>
    <t>DEROVERE</t>
  </si>
  <si>
    <t>689842929800307001</t>
  </si>
  <si>
    <t>167997</t>
  </si>
  <si>
    <t>FLERO</t>
  </si>
  <si>
    <t>691142930545181902</t>
  </si>
  <si>
    <t>127361</t>
  </si>
  <si>
    <t>PONTIROLO NUOVO</t>
  </si>
  <si>
    <t>691242930519659401</t>
  </si>
  <si>
    <t>62864</t>
  </si>
  <si>
    <t>CORTE DE' CORTESI CON CIGNONE</t>
  </si>
  <si>
    <t>691742930480379601</t>
  </si>
  <si>
    <t>14169</t>
  </si>
  <si>
    <t>SAMOLACO</t>
  </si>
  <si>
    <t>691942930460283802</t>
  </si>
  <si>
    <t>161073</t>
  </si>
  <si>
    <t>BORGOSATOLLO</t>
  </si>
  <si>
    <t>692242930478049202</t>
  </si>
  <si>
    <t>11120577</t>
  </si>
  <si>
    <t>SARTIRANA LOMELLINA</t>
  </si>
  <si>
    <t>692742930515987001</t>
  </si>
  <si>
    <t>60997</t>
  </si>
  <si>
    <t>CISLAGO</t>
  </si>
  <si>
    <t>694942930509632101</t>
  </si>
  <si>
    <t>60324</t>
  </si>
  <si>
    <t>CASALBUTTANO ED UNITI</t>
  </si>
  <si>
    <t>695242930446942902</t>
  </si>
  <si>
    <t>755187</t>
  </si>
  <si>
    <t>VALTORTA</t>
  </si>
  <si>
    <t>696142928633821702</t>
  </si>
  <si>
    <t>61286</t>
  </si>
  <si>
    <t>CASTIGLIONE OLONA</t>
  </si>
  <si>
    <t>696842930536023801</t>
  </si>
  <si>
    <t>20919712</t>
  </si>
  <si>
    <t>UNIONE DI COMUNI LOMBARDA CASALBUTTANO ED UNITI, CORTE DE' C</t>
  </si>
  <si>
    <t>698542930517150901</t>
  </si>
  <si>
    <t>543903</t>
  </si>
  <si>
    <t>COLOGNO MONZESE</t>
  </si>
  <si>
    <t>699842928265614001</t>
  </si>
  <si>
    <t>56837</t>
  </si>
  <si>
    <t>BRUNELLO</t>
  </si>
  <si>
    <t>699842929800132601</t>
  </si>
  <si>
    <t>725527</t>
  </si>
  <si>
    <t>LUINO</t>
  </si>
  <si>
    <t>701542930477281501</t>
  </si>
  <si>
    <t>723078</t>
  </si>
  <si>
    <t>OSPEDALETTO LODIGIANO</t>
  </si>
  <si>
    <t>701642928043515102</t>
  </si>
  <si>
    <t>133317</t>
  </si>
  <si>
    <t>CAVARGNA</t>
  </si>
  <si>
    <t>701742930453720802</t>
  </si>
  <si>
    <t>11116190</t>
  </si>
  <si>
    <t>PEDESINA</t>
  </si>
  <si>
    <t>701742930526291201</t>
  </si>
  <si>
    <t>11120873</t>
  </si>
  <si>
    <t>ZINASCO</t>
  </si>
  <si>
    <t>702242930521210002</t>
  </si>
  <si>
    <t>723745</t>
  </si>
  <si>
    <t>TAVERNOLE SUL MELLA</t>
  </si>
  <si>
    <t>702742930472798502</t>
  </si>
  <si>
    <t>60201</t>
  </si>
  <si>
    <t>GARDONE VAL TROMPIA</t>
  </si>
  <si>
    <t>703242930461794801</t>
  </si>
  <si>
    <t>548575</t>
  </si>
  <si>
    <t>MESERO</t>
  </si>
  <si>
    <t>703542930529683202</t>
  </si>
  <si>
    <t>17127777</t>
  </si>
  <si>
    <t>BIASSONO</t>
  </si>
  <si>
    <t>703742930545630002</t>
  </si>
  <si>
    <t>19623524</t>
  </si>
  <si>
    <t>U.C. DELL''ALTA VALLE CAMONICA</t>
  </si>
  <si>
    <t>705042930517986502</t>
  </si>
  <si>
    <t>716612</t>
  </si>
  <si>
    <t>ASOLA</t>
  </si>
  <si>
    <t>705142930518615901</t>
  </si>
  <si>
    <t>82947</t>
  </si>
  <si>
    <t>CERNOBBIO</t>
  </si>
  <si>
    <t>705542930478356501</t>
  </si>
  <si>
    <t>163585</t>
  </si>
  <si>
    <t>SAREZZO</t>
  </si>
  <si>
    <t>706642929449864401</t>
  </si>
  <si>
    <t>104482</t>
  </si>
  <si>
    <t>CERMENATE</t>
  </si>
  <si>
    <t>707242930533645202</t>
  </si>
  <si>
    <t>92529</t>
  </si>
  <si>
    <t>PIEVE ALBIGNOLA</t>
  </si>
  <si>
    <t>707342930464718201</t>
  </si>
  <si>
    <t>19107256</t>
  </si>
  <si>
    <t>AMBIVERE</t>
  </si>
  <si>
    <t>707542930469870602</t>
  </si>
  <si>
    <t>26852089</t>
  </si>
  <si>
    <t>UNIONE DEI COMUNI DELLA MEDIA VALLE CAMONICA - CIVILTA' DELL</t>
  </si>
  <si>
    <t>707642930519538401</t>
  </si>
  <si>
    <t>727096</t>
  </si>
  <si>
    <t>ISORELLA</t>
  </si>
  <si>
    <t>708242930532709102</t>
  </si>
  <si>
    <t>67349</t>
  </si>
  <si>
    <t>CORNALBA</t>
  </si>
  <si>
    <t>709342930462657202</t>
  </si>
  <si>
    <t>65954</t>
  </si>
  <si>
    <t>ALMENNO SAN BARTOLOMEO</t>
  </si>
  <si>
    <t>709442929476579602</t>
  </si>
  <si>
    <t>193297</t>
  </si>
  <si>
    <t>CERVENO</t>
  </si>
  <si>
    <t>709742929321275401</t>
  </si>
  <si>
    <t>714495</t>
  </si>
  <si>
    <t>CUSAGO</t>
  </si>
  <si>
    <t>711742930466263701</t>
  </si>
  <si>
    <t>20933804</t>
  </si>
  <si>
    <t>U.C. VALTENESI</t>
  </si>
  <si>
    <t>711942930467776401</t>
  </si>
  <si>
    <t>64502</t>
  </si>
  <si>
    <t>ZANICA</t>
  </si>
  <si>
    <t>711942930530934902</t>
  </si>
  <si>
    <t>699335</t>
  </si>
  <si>
    <t>TORRE D'ISOLA</t>
  </si>
  <si>
    <t>712142930518571101</t>
  </si>
  <si>
    <t>163759</t>
  </si>
  <si>
    <t>CAPRIANO DEL COLLE</t>
  </si>
  <si>
    <t>712542930529577101</t>
  </si>
  <si>
    <t>6783543</t>
  </si>
  <si>
    <t>SERNIO</t>
  </si>
  <si>
    <t>714042930508735101</t>
  </si>
  <si>
    <t>114368</t>
  </si>
  <si>
    <t>CAPIAGO INTIMIANO</t>
  </si>
  <si>
    <t>714342930474663402</t>
  </si>
  <si>
    <t>161457</t>
  </si>
  <si>
    <t>MONIGA DEL GARDA</t>
  </si>
  <si>
    <t>714542930509917201</t>
  </si>
  <si>
    <t>12534485</t>
  </si>
  <si>
    <t>ALFIANELLO</t>
  </si>
  <si>
    <t>715242930535188001</t>
  </si>
  <si>
    <t>702420</t>
  </si>
  <si>
    <t>SAN GIORGIO BIGARELLO</t>
  </si>
  <si>
    <t>716342930453440202</t>
  </si>
  <si>
    <t>105914</t>
  </si>
  <si>
    <t>GRANTOLA</t>
  </si>
  <si>
    <t>716342930547575302</t>
  </si>
  <si>
    <t>12765395</t>
  </si>
  <si>
    <t>VALLE SALIMBENE</t>
  </si>
  <si>
    <t>716542930524372901</t>
  </si>
  <si>
    <t>12503573</t>
  </si>
  <si>
    <t>OZZERO</t>
  </si>
  <si>
    <t>717142930142250702</t>
  </si>
  <si>
    <t>93925</t>
  </si>
  <si>
    <t>CUNARDO</t>
  </si>
  <si>
    <t>719642930515572502</t>
  </si>
  <si>
    <t>722563</t>
  </si>
  <si>
    <t>CREDERA RUBBIANO</t>
  </si>
  <si>
    <t>719742930478003601</t>
  </si>
  <si>
    <t>717126</t>
  </si>
  <si>
    <t>MARIANO COMENSE</t>
  </si>
  <si>
    <t>721342930476968801</t>
  </si>
  <si>
    <t>726931</t>
  </si>
  <si>
    <t>721942929155598201</t>
  </si>
  <si>
    <t>149363</t>
  </si>
  <si>
    <t>GARBAGNATE MILANESE</t>
  </si>
  <si>
    <t>721942930544613701</t>
  </si>
  <si>
    <t>20053172</t>
  </si>
  <si>
    <t>U.C. DELLA VALMALENCO</t>
  </si>
  <si>
    <t>722242930463139302</t>
  </si>
  <si>
    <t>66425</t>
  </si>
  <si>
    <t>STEZZANO</t>
  </si>
  <si>
    <t>722542930531607802</t>
  </si>
  <si>
    <t>42302</t>
  </si>
  <si>
    <t>CARAVATE</t>
  </si>
  <si>
    <t>722844784599910601</t>
  </si>
  <si>
    <t>30285806</t>
  </si>
  <si>
    <t>UNIONE DI COMUNI LOMBARDA UNIONE DEL DELMONA</t>
  </si>
  <si>
    <t>723042930142431802</t>
  </si>
  <si>
    <t>727275</t>
  </si>
  <si>
    <t>DOSSENA</t>
  </si>
  <si>
    <t>724242928955424601</t>
  </si>
  <si>
    <t>122769</t>
  </si>
  <si>
    <t>DORIO</t>
  </si>
  <si>
    <t>724242930452538101</t>
  </si>
  <si>
    <t>101352</t>
  </si>
  <si>
    <t>NESSO</t>
  </si>
  <si>
    <t>725542929230123302</t>
  </si>
  <si>
    <t>700058</t>
  </si>
  <si>
    <t>CURTATONE</t>
  </si>
  <si>
    <t>726042927901222702</t>
  </si>
  <si>
    <t>164394</t>
  </si>
  <si>
    <t>BRAONE</t>
  </si>
  <si>
    <t>726042927945167401</t>
  </si>
  <si>
    <t>118020</t>
  </si>
  <si>
    <t>BREGNANO</t>
  </si>
  <si>
    <t>726042930525993201</t>
  </si>
  <si>
    <t>107151</t>
  </si>
  <si>
    <t>TACENO</t>
  </si>
  <si>
    <t>726342929331582102</t>
  </si>
  <si>
    <t>106788</t>
  </si>
  <si>
    <t>CREMENO</t>
  </si>
  <si>
    <t>726642930537169902</t>
  </si>
  <si>
    <t>16448</t>
  </si>
  <si>
    <t>RIVOLTA D'ADDA</t>
  </si>
  <si>
    <t>727542928577623102</t>
  </si>
  <si>
    <t>159745</t>
  </si>
  <si>
    <t>CANEGRATE</t>
  </si>
  <si>
    <t>727642930544262202</t>
  </si>
  <si>
    <t>128724</t>
  </si>
  <si>
    <t>MARTINENGO</t>
  </si>
  <si>
    <t>728042930518785901</t>
  </si>
  <si>
    <t>59249</t>
  </si>
  <si>
    <t>CADEGLIANO-VICONAGO</t>
  </si>
  <si>
    <t>728442930529061501</t>
  </si>
  <si>
    <t>707877</t>
  </si>
  <si>
    <t>MONTIRONE</t>
  </si>
  <si>
    <t>728442930545119902</t>
  </si>
  <si>
    <t>80077</t>
  </si>
  <si>
    <t>FIGINO SERENZA</t>
  </si>
  <si>
    <t>728742930525038602</t>
  </si>
  <si>
    <t>11143297</t>
  </si>
  <si>
    <t>SALERANO SUL LAMBRO</t>
  </si>
  <si>
    <t>728942930523743302</t>
  </si>
  <si>
    <t>93033</t>
  </si>
  <si>
    <t>ROGNANO</t>
  </si>
  <si>
    <t>729442928202993902</t>
  </si>
  <si>
    <t>13164</t>
  </si>
  <si>
    <t>CASPOGGIO</t>
  </si>
  <si>
    <t>729742930473396301</t>
  </si>
  <si>
    <t>727229</t>
  </si>
  <si>
    <t>LENNA</t>
  </si>
  <si>
    <t>731642930474993502</t>
  </si>
  <si>
    <t>59980</t>
  </si>
  <si>
    <t>MANERBIO</t>
  </si>
  <si>
    <t>732442930462972101</t>
  </si>
  <si>
    <t>700106</t>
  </si>
  <si>
    <t>CASTELLO DELL'ACQUA</t>
  </si>
  <si>
    <t>732742930531854702</t>
  </si>
  <si>
    <t>156488</t>
  </si>
  <si>
    <t>BAGOLINO</t>
  </si>
  <si>
    <t>732942930460657301</t>
  </si>
  <si>
    <t>72905</t>
  </si>
  <si>
    <t>BOVEZZO</t>
  </si>
  <si>
    <t>733742930515525102</t>
  </si>
  <si>
    <t>727972</t>
  </si>
  <si>
    <t>BASTIDA PANCARANA</t>
  </si>
  <si>
    <t>735342930472325001</t>
  </si>
  <si>
    <t>728641</t>
  </si>
  <si>
    <t>OFFLAGA</t>
  </si>
  <si>
    <t>735342930520929801</t>
  </si>
  <si>
    <t>11732</t>
  </si>
  <si>
    <t>LOVERO</t>
  </si>
  <si>
    <t>735942930521494601</t>
  </si>
  <si>
    <t>14147</t>
  </si>
  <si>
    <t>CIVO</t>
  </si>
  <si>
    <t>736142930467949601</t>
  </si>
  <si>
    <t>710079</t>
  </si>
  <si>
    <t>RONCADELLE</t>
  </si>
  <si>
    <t>736242930536950501</t>
  </si>
  <si>
    <t>29533366</t>
  </si>
  <si>
    <t>UNIONE DI COMUNI TERRE DEL SERIO</t>
  </si>
  <si>
    <t>736242930538538202</t>
  </si>
  <si>
    <t>137823</t>
  </si>
  <si>
    <t>SELLERO</t>
  </si>
  <si>
    <t>736642930446691002</t>
  </si>
  <si>
    <t>104537</t>
  </si>
  <si>
    <t>COSTA VALLE IMAGNA</t>
  </si>
  <si>
    <t>736942930542401802</t>
  </si>
  <si>
    <t>92660</t>
  </si>
  <si>
    <t>PIEVE DEL CAIRO</t>
  </si>
  <si>
    <t>738142930451961401</t>
  </si>
  <si>
    <t>107200</t>
  </si>
  <si>
    <t>SIRMIONE</t>
  </si>
  <si>
    <t>738342930473904902</t>
  </si>
  <si>
    <t>728100</t>
  </si>
  <si>
    <t>SILVANO PIETRA</t>
  </si>
  <si>
    <t>739142930525380301</t>
  </si>
  <si>
    <t>87046</t>
  </si>
  <si>
    <t>MEDE</t>
  </si>
  <si>
    <t>739242930521845301</t>
  </si>
  <si>
    <t>720956</t>
  </si>
  <si>
    <t>MAGREGLIO</t>
  </si>
  <si>
    <t>739542930518662002</t>
  </si>
  <si>
    <t>11607</t>
  </si>
  <si>
    <t>NOVATE MEZZOLA</t>
  </si>
  <si>
    <t>739942930474247801</t>
  </si>
  <si>
    <t>727214</t>
  </si>
  <si>
    <t>RONCOBELLO</t>
  </si>
  <si>
    <t>741342930471659901</t>
  </si>
  <si>
    <t>91077</t>
  </si>
  <si>
    <t>MORNICO LOSANA</t>
  </si>
  <si>
    <t>741342930507683502</t>
  </si>
  <si>
    <t>187964</t>
  </si>
  <si>
    <t>BRANDICO</t>
  </si>
  <si>
    <t>741942930460427001</t>
  </si>
  <si>
    <t>106467</t>
  </si>
  <si>
    <t>BELLANO</t>
  </si>
  <si>
    <t>742142927988856202</t>
  </si>
  <si>
    <t>120213</t>
  </si>
  <si>
    <t>CARONA</t>
  </si>
  <si>
    <t>742742930471636501</t>
  </si>
  <si>
    <t>119670</t>
  </si>
  <si>
    <t>REZZATO</t>
  </si>
  <si>
    <t>743142930464727701</t>
  </si>
  <si>
    <t>133321</t>
  </si>
  <si>
    <t>SAN BARTOLOMEO VAL CAVARGNA</t>
  </si>
  <si>
    <t>743542930524091302</t>
  </si>
  <si>
    <t>726068</t>
  </si>
  <si>
    <t>LIRIO</t>
  </si>
  <si>
    <t>743842930456424802</t>
  </si>
  <si>
    <t>366815</t>
  </si>
  <si>
    <t>NOVA MILANESE</t>
  </si>
  <si>
    <t>743942930479775402</t>
  </si>
  <si>
    <t>725720</t>
  </si>
  <si>
    <t>SAN CIPRIANO PO</t>
  </si>
  <si>
    <t>743942930522308902</t>
  </si>
  <si>
    <t>105882</t>
  </si>
  <si>
    <t>CASALZUIGNO</t>
  </si>
  <si>
    <t>746642927966216502</t>
  </si>
  <si>
    <t>84615</t>
  </si>
  <si>
    <t>CARONNO PERTUSELLA</t>
  </si>
  <si>
    <t>746742929372946401</t>
  </si>
  <si>
    <t>727076</t>
  </si>
  <si>
    <t>ISOLA DI FONDRA</t>
  </si>
  <si>
    <t>746742930469050901</t>
  </si>
  <si>
    <t>55245</t>
  </si>
  <si>
    <t>SESTO CALENDE</t>
  </si>
  <si>
    <t>746742930530543702</t>
  </si>
  <si>
    <t>723708</t>
  </si>
  <si>
    <t>CASSINA VALSASSINA</t>
  </si>
  <si>
    <t>748242930518778501</t>
  </si>
  <si>
    <t>709342</t>
  </si>
  <si>
    <t>CURNO</t>
  </si>
  <si>
    <t>751242930540585502</t>
  </si>
  <si>
    <t>555026</t>
  </si>
  <si>
    <t>VAPRIO D'ADDA</t>
  </si>
  <si>
    <t>751542930516435202</t>
  </si>
  <si>
    <t>117535</t>
  </si>
  <si>
    <t>ELLO</t>
  </si>
  <si>
    <t>753155231070232101</t>
  </si>
  <si>
    <t>32109061</t>
  </si>
  <si>
    <t>CADREZZATE CON OSMATE</t>
  </si>
  <si>
    <t>753342930517172002</t>
  </si>
  <si>
    <t>127685</t>
  </si>
  <si>
    <t>BARBATA</t>
  </si>
  <si>
    <t>754142930510380702</t>
  </si>
  <si>
    <t>65468</t>
  </si>
  <si>
    <t>POZZAGLIO ED UNITI</t>
  </si>
  <si>
    <t>754942930537316102</t>
  </si>
  <si>
    <t>15191</t>
  </si>
  <si>
    <t>TALAMONA</t>
  </si>
  <si>
    <t>757442930466583202</t>
  </si>
  <si>
    <t>69046</t>
  </si>
  <si>
    <t>VILLA CARCINA</t>
  </si>
  <si>
    <t>757842928258270602</t>
  </si>
  <si>
    <t>176500</t>
  </si>
  <si>
    <t>BERZO INFERIORE</t>
  </si>
  <si>
    <t>758242930476974502</t>
  </si>
  <si>
    <t>106150</t>
  </si>
  <si>
    <t>MALGESSO</t>
  </si>
  <si>
    <t>759742930475779602</t>
  </si>
  <si>
    <t>723112</t>
  </si>
  <si>
    <t>GUARDAMIGLIO</t>
  </si>
  <si>
    <t>759842930342859001</t>
  </si>
  <si>
    <t>543886</t>
  </si>
  <si>
    <t>BELLUSCO</t>
  </si>
  <si>
    <t>761142930529910401</t>
  </si>
  <si>
    <t>723095</t>
  </si>
  <si>
    <t>CASTIGLIONE D'ADDA</t>
  </si>
  <si>
    <t>761842930539848401</t>
  </si>
  <si>
    <t>701311</t>
  </si>
  <si>
    <t>SPINADESCO</t>
  </si>
  <si>
    <t>764942930476892201</t>
  </si>
  <si>
    <t>703909</t>
  </si>
  <si>
    <t>PRADALUNGA</t>
  </si>
  <si>
    <t>765642929456721202</t>
  </si>
  <si>
    <t>87904</t>
  </si>
  <si>
    <t>CURIGLIA CON MONTEVIASCO</t>
  </si>
  <si>
    <t>765642930541715502</t>
  </si>
  <si>
    <t>170952</t>
  </si>
  <si>
    <t>MARCHENO</t>
  </si>
  <si>
    <t>766542927975285601</t>
  </si>
  <si>
    <t>325472</t>
  </si>
  <si>
    <t>BELLINZAGO LOMBARDO</t>
  </si>
  <si>
    <t>766542930525683902</t>
  </si>
  <si>
    <t>11655</t>
  </si>
  <si>
    <t>TOVO DI SANT'AGATA</t>
  </si>
  <si>
    <t>766842930480172401</t>
  </si>
  <si>
    <t>124953</t>
  </si>
  <si>
    <t>SEDRINA</t>
  </si>
  <si>
    <t>768742930532593301</t>
  </si>
  <si>
    <t>107560</t>
  </si>
  <si>
    <t>DERVIO</t>
  </si>
  <si>
    <t>768742930546262102</t>
  </si>
  <si>
    <t>10697393</t>
  </si>
  <si>
    <t>MARGNO</t>
  </si>
  <si>
    <t>768942930477568501</t>
  </si>
  <si>
    <t>164504</t>
  </si>
  <si>
    <t>MACLODIO</t>
  </si>
  <si>
    <t>769042930510266802</t>
  </si>
  <si>
    <t>727155</t>
  </si>
  <si>
    <t>ALGUA</t>
  </si>
  <si>
    <t>769742930529503102</t>
  </si>
  <si>
    <t>79878</t>
  </si>
  <si>
    <t>SANTA CRISTINA E BISSONE</t>
  </si>
  <si>
    <t>771642928716143701</t>
  </si>
  <si>
    <t>29256294</t>
  </si>
  <si>
    <t>CORNALE E BASTIDA</t>
  </si>
  <si>
    <t>771642929269267201</t>
  </si>
  <si>
    <t>175306</t>
  </si>
  <si>
    <t>MILZANO</t>
  </si>
  <si>
    <t>772842930534651101</t>
  </si>
  <si>
    <t>723754</t>
  </si>
  <si>
    <t>PARONA</t>
  </si>
  <si>
    <t>773042930517042102</t>
  </si>
  <si>
    <t>48421</t>
  </si>
  <si>
    <t>CITTIGLIO</t>
  </si>
  <si>
    <t>773842930475318301</t>
  </si>
  <si>
    <t>726895</t>
  </si>
  <si>
    <t>CERRO AL LAMBRO</t>
  </si>
  <si>
    <t>774642930478609202</t>
  </si>
  <si>
    <t>165918</t>
  </si>
  <si>
    <t>TREMOSINE SUL GARDA</t>
  </si>
  <si>
    <t>774842930509319202</t>
  </si>
  <si>
    <t>54092</t>
  </si>
  <si>
    <t>CHIUDUNO</t>
  </si>
  <si>
    <t>775442928247207701</t>
  </si>
  <si>
    <t>163241</t>
  </si>
  <si>
    <t>COLLIO</t>
  </si>
  <si>
    <t>775842930545108101</t>
  </si>
  <si>
    <t>518570</t>
  </si>
  <si>
    <t>PADERNO DUGNANO</t>
  </si>
  <si>
    <t>776342930531140302</t>
  </si>
  <si>
    <t>13928</t>
  </si>
  <si>
    <t>CHIURO</t>
  </si>
  <si>
    <t>776742930480086601</t>
  </si>
  <si>
    <t>8854</t>
  </si>
  <si>
    <t>VAL MASINO</t>
  </si>
  <si>
    <t>777342930534776602</t>
  </si>
  <si>
    <t>124849</t>
  </si>
  <si>
    <t>CAVERNAGO</t>
  </si>
  <si>
    <t>778242930531554001</t>
  </si>
  <si>
    <t>106286</t>
  </si>
  <si>
    <t>CENATE SOPRA</t>
  </si>
  <si>
    <t>778442930454922102</t>
  </si>
  <si>
    <t>550681</t>
  </si>
  <si>
    <t>SENAGO</t>
  </si>
  <si>
    <t>779142928067753302</t>
  </si>
  <si>
    <t>65316</t>
  </si>
  <si>
    <t>CARENNO</t>
  </si>
  <si>
    <t>779142930471330801</t>
  </si>
  <si>
    <t>21585235</t>
  </si>
  <si>
    <t>U.C. DEI FONTANILI</t>
  </si>
  <si>
    <t>779342930475595301</t>
  </si>
  <si>
    <t>42122</t>
  </si>
  <si>
    <t>COMERIO</t>
  </si>
  <si>
    <t>779342930528311502</t>
  </si>
  <si>
    <t>64598</t>
  </si>
  <si>
    <t>ROMANENGO</t>
  </si>
  <si>
    <t>779542930525824701</t>
  </si>
  <si>
    <t>89637</t>
  </si>
  <si>
    <t>TRAVACÒ SICCOMARIO</t>
  </si>
  <si>
    <t>781442930474739501</t>
  </si>
  <si>
    <t>17359922</t>
  </si>
  <si>
    <t>UNIONE DELLA MEDIA VALLE CAVALLINA</t>
  </si>
  <si>
    <t>782342930464471102</t>
  </si>
  <si>
    <t>153811</t>
  </si>
  <si>
    <t>ANFO</t>
  </si>
  <si>
    <t>783742930458253801</t>
  </si>
  <si>
    <t>45770</t>
  </si>
  <si>
    <t>MALNATE</t>
  </si>
  <si>
    <t>783942930531632201</t>
  </si>
  <si>
    <t>706666</t>
  </si>
  <si>
    <t>BRUNATE</t>
  </si>
  <si>
    <t>784642929501690802</t>
  </si>
  <si>
    <t>800000071</t>
  </si>
  <si>
    <t>MELEGNANO</t>
  </si>
  <si>
    <t>784642930537706101</t>
  </si>
  <si>
    <t>10701365</t>
  </si>
  <si>
    <t>COMUNITA' MONTANA ALTA VALTELLINA</t>
  </si>
  <si>
    <t>785842930446725402</t>
  </si>
  <si>
    <t>11122002</t>
  </si>
  <si>
    <t>PAISCO LOVENO</t>
  </si>
  <si>
    <t>786042930549165502</t>
  </si>
  <si>
    <t>11117852</t>
  </si>
  <si>
    <t>SANTA GIULETTA</t>
  </si>
  <si>
    <t>787142929346398801</t>
  </si>
  <si>
    <t>212658</t>
  </si>
  <si>
    <t>DAIRAGO</t>
  </si>
  <si>
    <t>789142930474951301</t>
  </si>
  <si>
    <t>147450</t>
  </si>
  <si>
    <t>LAVENONE</t>
  </si>
  <si>
    <t>789242930473443202</t>
  </si>
  <si>
    <t>728659</t>
  </si>
  <si>
    <t>PRALBOINO</t>
  </si>
  <si>
    <t>791446781718839801</t>
  </si>
  <si>
    <t>30459402</t>
  </si>
  <si>
    <t>UNIONE LOMBARDA DEI COMUNI FLUVIALIS CIVITAS</t>
  </si>
  <si>
    <t>792642930463270101</t>
  </si>
  <si>
    <t>59850</t>
  </si>
  <si>
    <t>PIEVE D'OLMI</t>
  </si>
  <si>
    <t>793742930479837702</t>
  </si>
  <si>
    <t>344624</t>
  </si>
  <si>
    <t>RESCALDINA</t>
  </si>
  <si>
    <t>794242930534591401</t>
  </si>
  <si>
    <t>11591</t>
  </si>
  <si>
    <t>ANDALO VALTELLINO</t>
  </si>
  <si>
    <t>794542930101290201</t>
  </si>
  <si>
    <t>104403</t>
  </si>
  <si>
    <t>LONGONE AL SEGRINO</t>
  </si>
  <si>
    <t>794742930479829901</t>
  </si>
  <si>
    <t>725701</t>
  </si>
  <si>
    <t>VAL REZZO</t>
  </si>
  <si>
    <t>795342930450598901</t>
  </si>
  <si>
    <t>11124004</t>
  </si>
  <si>
    <t>POLAVENO</t>
  </si>
  <si>
    <t>797042930533526401</t>
  </si>
  <si>
    <t>160777</t>
  </si>
  <si>
    <t>PEZZAZE</t>
  </si>
  <si>
    <t>797842930450324201</t>
  </si>
  <si>
    <t>60811</t>
  </si>
  <si>
    <t>MOZZANICA</t>
  </si>
  <si>
    <t>798142929259265402</t>
  </si>
  <si>
    <t>83865</t>
  </si>
  <si>
    <t>CASTELLUCCHIO</t>
  </si>
  <si>
    <t>798742930519398002</t>
  </si>
  <si>
    <t>12516175</t>
  </si>
  <si>
    <t>FARA OLIVANA CON SOLA</t>
  </si>
  <si>
    <t>798842930464854601</t>
  </si>
  <si>
    <t>569909</t>
  </si>
  <si>
    <t>BOVISIO-MASCIAGO</t>
  </si>
  <si>
    <t>799142930461449601</t>
  </si>
  <si>
    <t>106282</t>
  </si>
  <si>
    <t>CENATE SOTTO</t>
  </si>
  <si>
    <t>799142930464148602</t>
  </si>
  <si>
    <t>151189</t>
  </si>
  <si>
    <t>BOLLATE</t>
  </si>
  <si>
    <t>799942929166177302</t>
  </si>
  <si>
    <t>706509</t>
  </si>
  <si>
    <t>LAGLIO</t>
  </si>
  <si>
    <t>801242930456743501</t>
  </si>
  <si>
    <t>725400</t>
  </si>
  <si>
    <t>TRUCCAZZANO</t>
  </si>
  <si>
    <t>801342930543387302</t>
  </si>
  <si>
    <t>211571</t>
  </si>
  <si>
    <t>GIUSSANO</t>
  </si>
  <si>
    <t>801442930454206002</t>
  </si>
  <si>
    <t>64060</t>
  </si>
  <si>
    <t>ORIGGIO</t>
  </si>
  <si>
    <t>801442930461586702</t>
  </si>
  <si>
    <t>64306</t>
  </si>
  <si>
    <t>SAN GIOVANNI BIANCO</t>
  </si>
  <si>
    <t>801742930476306102</t>
  </si>
  <si>
    <t>11118134</t>
  </si>
  <si>
    <t>CAZZAGO BRABBIA</t>
  </si>
  <si>
    <t>801942930532113802</t>
  </si>
  <si>
    <t>79735</t>
  </si>
  <si>
    <t>ACQUANEGRA SUL CHIESE</t>
  </si>
  <si>
    <t>804842930456788302</t>
  </si>
  <si>
    <t>723640</t>
  </si>
  <si>
    <t>FONTANELLA</t>
  </si>
  <si>
    <t>805642927975205602</t>
  </si>
  <si>
    <t>90731</t>
  </si>
  <si>
    <t>BREME</t>
  </si>
  <si>
    <t>805642930462133301</t>
  </si>
  <si>
    <t>725681</t>
  </si>
  <si>
    <t>REA</t>
  </si>
  <si>
    <t>805642930478159602</t>
  </si>
  <si>
    <t>11120732</t>
  </si>
  <si>
    <t>TORRE D'ARESE</t>
  </si>
  <si>
    <t>805842930509185101</t>
  </si>
  <si>
    <t>728510</t>
  </si>
  <si>
    <t>BERNAREGGIO</t>
  </si>
  <si>
    <t>806042930470171401</t>
  </si>
  <si>
    <t>104341</t>
  </si>
  <si>
    <t>VERTEMATE CON MINOPRIO</t>
  </si>
  <si>
    <t>808242930518812602</t>
  </si>
  <si>
    <t>52287</t>
  </si>
  <si>
    <t>INDUNO OLONA</t>
  </si>
  <si>
    <t>809654705720727801</t>
  </si>
  <si>
    <t>32105523</t>
  </si>
  <si>
    <t>SOLBIATE CON CAGNO</t>
  </si>
  <si>
    <t>811142930472130002</t>
  </si>
  <si>
    <t>164287</t>
  </si>
  <si>
    <t>TIGNALE</t>
  </si>
  <si>
    <t>811242930531975002</t>
  </si>
  <si>
    <t>11120821</t>
  </si>
  <si>
    <t>MEZZANA RABATTONE</t>
  </si>
  <si>
    <t>813442930534812601</t>
  </si>
  <si>
    <t>113709</t>
  </si>
  <si>
    <t>BELLAGIO</t>
  </si>
  <si>
    <t>813842930464787802</t>
  </si>
  <si>
    <t>169007</t>
  </si>
  <si>
    <t>BUSTO GAROLFO</t>
  </si>
  <si>
    <t>813842930525574102</t>
  </si>
  <si>
    <t>711162</t>
  </si>
  <si>
    <t>VILLA DI SERIO</t>
  </si>
  <si>
    <t>814242928664083701</t>
  </si>
  <si>
    <t>61898</t>
  </si>
  <si>
    <t>CAPPELLA DE' PICENARDI</t>
  </si>
  <si>
    <t>814842930515938701</t>
  </si>
  <si>
    <t>11121250</t>
  </si>
  <si>
    <t>BATTUDA</t>
  </si>
  <si>
    <t>815142930534968402</t>
  </si>
  <si>
    <t>123799</t>
  </si>
  <si>
    <t>STAZZONA</t>
  </si>
  <si>
    <t>815742927979933901</t>
  </si>
  <si>
    <t>187662</t>
  </si>
  <si>
    <t>BERLINGO</t>
  </si>
  <si>
    <t>816742930454170502</t>
  </si>
  <si>
    <t>190683</t>
  </si>
  <si>
    <t>ONO SAN PIETRO</t>
  </si>
  <si>
    <t>816742930474717402</t>
  </si>
  <si>
    <t>80320</t>
  </si>
  <si>
    <t>OLGIATE COMASCO</t>
  </si>
  <si>
    <t>817242930342472002</t>
  </si>
  <si>
    <t>717273</t>
  </si>
  <si>
    <t>CAPO DI PONTE</t>
  </si>
  <si>
    <t>817342929417378502</t>
  </si>
  <si>
    <t>11142016</t>
  </si>
  <si>
    <t>CORNOVECCHIO</t>
  </si>
  <si>
    <t>817542930478283502</t>
  </si>
  <si>
    <t>728662</t>
  </si>
  <si>
    <t>VEROLAVECCHIA</t>
  </si>
  <si>
    <t>817742930534934501</t>
  </si>
  <si>
    <t>276688</t>
  </si>
  <si>
    <t>ARCONATE</t>
  </si>
  <si>
    <t>817942929493986702</t>
  </si>
  <si>
    <t>93198</t>
  </si>
  <si>
    <t>GALLIAVOLA</t>
  </si>
  <si>
    <t>818642930446433501</t>
  </si>
  <si>
    <t>103377</t>
  </si>
  <si>
    <t>ROGNO</t>
  </si>
  <si>
    <t>821942930537341902</t>
  </si>
  <si>
    <t>55323</t>
  </si>
  <si>
    <t>TAINO</t>
  </si>
  <si>
    <t>822042930543471402</t>
  </si>
  <si>
    <t>119703</t>
  </si>
  <si>
    <t>OLGINATE</t>
  </si>
  <si>
    <t>822442928789829102</t>
  </si>
  <si>
    <t>86594</t>
  </si>
  <si>
    <t>ISEO</t>
  </si>
  <si>
    <t>822542930518122602</t>
  </si>
  <si>
    <t>131395</t>
  </si>
  <si>
    <t>CARUGO</t>
  </si>
  <si>
    <t>822742930537489702</t>
  </si>
  <si>
    <t>726935</t>
  </si>
  <si>
    <t>SAN MARTINO IN STRADA</t>
  </si>
  <si>
    <t>822942930517948001</t>
  </si>
  <si>
    <t>94728</t>
  </si>
  <si>
    <t>GERENZAGO</t>
  </si>
  <si>
    <t>823342930466729101</t>
  </si>
  <si>
    <t>714627</t>
  </si>
  <si>
    <t>VERNATE</t>
  </si>
  <si>
    <t>823542930448997102</t>
  </si>
  <si>
    <t>161454</t>
  </si>
  <si>
    <t>PUEGNAGO DEL GARDA</t>
  </si>
  <si>
    <t>823842930452734401</t>
  </si>
  <si>
    <t>67215</t>
  </si>
  <si>
    <t>GORLA MAGGIORE</t>
  </si>
  <si>
    <t>824542930464352301</t>
  </si>
  <si>
    <t>160740</t>
  </si>
  <si>
    <t>TOSCOLANO-MADERNO</t>
  </si>
  <si>
    <t>825346356774937101</t>
  </si>
  <si>
    <t>30540384</t>
  </si>
  <si>
    <t>UNIONE DEI COMUNI "CASTELLI MORENICI"</t>
  </si>
  <si>
    <t>825742930478649902</t>
  </si>
  <si>
    <t>723943</t>
  </si>
  <si>
    <t>SANT'ANGELO LOMELLINA</t>
  </si>
  <si>
    <t>825942930463971702</t>
  </si>
  <si>
    <t>128795</t>
  </si>
  <si>
    <t>ALBANO SANT'ALESSANDRO</t>
  </si>
  <si>
    <t>828542930528993801</t>
  </si>
  <si>
    <t>727820</t>
  </si>
  <si>
    <t>ORZIVECCHI</t>
  </si>
  <si>
    <t>829042930475597601</t>
  </si>
  <si>
    <t>10697438</t>
  </si>
  <si>
    <t>PIAZZOLO</t>
  </si>
  <si>
    <t>829342930536253801</t>
  </si>
  <si>
    <t>100097</t>
  </si>
  <si>
    <t>VILLA BISCOSSI</t>
  </si>
  <si>
    <t>829442930508923701</t>
  </si>
  <si>
    <t>539473</t>
  </si>
  <si>
    <t>BRUGHERIO</t>
  </si>
  <si>
    <t>829742930530184901</t>
  </si>
  <si>
    <t>119959</t>
  </si>
  <si>
    <t>CAPRIOLO</t>
  </si>
  <si>
    <t>829842928213735102</t>
  </si>
  <si>
    <t>12537052</t>
  </si>
  <si>
    <t>ALBONESE</t>
  </si>
  <si>
    <t>831242930453786301</t>
  </si>
  <si>
    <t>10698576</t>
  </si>
  <si>
    <t>SAN PAOLO</t>
  </si>
  <si>
    <t>831542930518419202</t>
  </si>
  <si>
    <t>58635</t>
  </si>
  <si>
    <t>833042929126817802</t>
  </si>
  <si>
    <t>94996</t>
  </si>
  <si>
    <t>CIRIMIDO</t>
  </si>
  <si>
    <t>833842930476862502</t>
  </si>
  <si>
    <t>170352</t>
  </si>
  <si>
    <t>LODRINO</t>
  </si>
  <si>
    <t>834442927928420801</t>
  </si>
  <si>
    <t>65132</t>
  </si>
  <si>
    <t>CAMERATA CORNELLO</t>
  </si>
  <si>
    <t>834442930515364402</t>
  </si>
  <si>
    <t>52276</t>
  </si>
  <si>
    <t>CUVEGLIO</t>
  </si>
  <si>
    <t>836042929800256801</t>
  </si>
  <si>
    <t>12560116</t>
  </si>
  <si>
    <t>LINAROLO</t>
  </si>
  <si>
    <t>836042930522772702</t>
  </si>
  <si>
    <t>726920</t>
  </si>
  <si>
    <t>MARUDO</t>
  </si>
  <si>
    <t>836642930454674902</t>
  </si>
  <si>
    <t>724580</t>
  </si>
  <si>
    <t>SIRONE</t>
  </si>
  <si>
    <t>836642930545490301</t>
  </si>
  <si>
    <t>135531</t>
  </si>
  <si>
    <t>CAZZANO SANT'ANDREA</t>
  </si>
  <si>
    <t>837942930529605302</t>
  </si>
  <si>
    <t>709501</t>
  </si>
  <si>
    <t>CASAZZA</t>
  </si>
  <si>
    <t>838042928665736602</t>
  </si>
  <si>
    <t>86521</t>
  </si>
  <si>
    <t>CASTEGGIO</t>
  </si>
  <si>
    <t>838142930515602502</t>
  </si>
  <si>
    <t>723072</t>
  </si>
  <si>
    <t>CASTELNUOVO BOCCA D'ADDA</t>
  </si>
  <si>
    <t>838242930470782301</t>
  </si>
  <si>
    <t>67213</t>
  </si>
  <si>
    <t>VAL DI NIZZA</t>
  </si>
  <si>
    <t>839642930467637102</t>
  </si>
  <si>
    <t>11120740</t>
  </si>
  <si>
    <t>VISTARINO</t>
  </si>
  <si>
    <t>841442930507801702</t>
  </si>
  <si>
    <t>11142778</t>
  </si>
  <si>
    <t>BASIANO</t>
  </si>
  <si>
    <t>841542930529205201</t>
  </si>
  <si>
    <t>101642</t>
  </si>
  <si>
    <t>PREMOLO</t>
  </si>
  <si>
    <t>841642930459290601</t>
  </si>
  <si>
    <t>160222</t>
  </si>
  <si>
    <t>VIONE</t>
  </si>
  <si>
    <t>841842930543304902</t>
  </si>
  <si>
    <t>20986926</t>
  </si>
  <si>
    <t>U.C. BASIANO E MASATE</t>
  </si>
  <si>
    <t>841942930480076802</t>
  </si>
  <si>
    <t>89368</t>
  </si>
  <si>
    <t>PIEVE PORTO MORONE</t>
  </si>
  <si>
    <t>842042928932295402</t>
  </si>
  <si>
    <t>123011</t>
  </si>
  <si>
    <t>CABIATE</t>
  </si>
  <si>
    <t>842142930477007101</t>
  </si>
  <si>
    <t>64056</t>
  </si>
  <si>
    <t>OSTIANO</t>
  </si>
  <si>
    <t>842942930546835001</t>
  </si>
  <si>
    <t>728458</t>
  </si>
  <si>
    <t>TREVISO BRESCIANO</t>
  </si>
  <si>
    <t>843842930515847702</t>
  </si>
  <si>
    <t>717375</t>
  </si>
  <si>
    <t>GIANICO</t>
  </si>
  <si>
    <t>843942930509736802</t>
  </si>
  <si>
    <t>11143301</t>
  </si>
  <si>
    <t>ABBADIA CERRETO</t>
  </si>
  <si>
    <t>845942930464815502</t>
  </si>
  <si>
    <t>58747</t>
  </si>
  <si>
    <t>SAN BASSANO</t>
  </si>
  <si>
    <t>846148525861325701</t>
  </si>
  <si>
    <t>31046762</t>
  </si>
  <si>
    <t>UNIONE DEI COMUNI LOMBARDA TERRAE FLUMINIS</t>
  </si>
  <si>
    <t>846242930519827402</t>
  </si>
  <si>
    <t>63081</t>
  </si>
  <si>
    <t>LONATE CEPPINO</t>
  </si>
  <si>
    <t>846442930475489401</t>
  </si>
  <si>
    <t>11122872</t>
  </si>
  <si>
    <t>GANDOSSO</t>
  </si>
  <si>
    <t>846542930479026702</t>
  </si>
  <si>
    <t>20927427</t>
  </si>
  <si>
    <t>UNIONE DEI COMUNI LOMBARDA DI SANTA CRISTINA E BISSONE, BADI</t>
  </si>
  <si>
    <t>847642930531798302</t>
  </si>
  <si>
    <t>100609</t>
  </si>
  <si>
    <t>CALCINATO</t>
  </si>
  <si>
    <t>848142930518599101</t>
  </si>
  <si>
    <t>246980</t>
  </si>
  <si>
    <t>CERNUSCO SUL NAVIGLIO</t>
  </si>
  <si>
    <t>848142930546877402</t>
  </si>
  <si>
    <t>369489</t>
  </si>
  <si>
    <t>ROZZANO</t>
  </si>
  <si>
    <t>848642930515458801</t>
  </si>
  <si>
    <t>91766</t>
  </si>
  <si>
    <t>SIZIANO</t>
  </si>
  <si>
    <t>848842929417283102</t>
  </si>
  <si>
    <t>721572</t>
  </si>
  <si>
    <t>MORIMONDO</t>
  </si>
  <si>
    <t>848842930453571002</t>
  </si>
  <si>
    <t>726879</t>
  </si>
  <si>
    <t>OSSAGO LODIGIANO</t>
  </si>
  <si>
    <t>849642930510091802</t>
  </si>
  <si>
    <t>47835</t>
  </si>
  <si>
    <t>CASTELLANZA</t>
  </si>
  <si>
    <t>849742930465173101</t>
  </si>
  <si>
    <t>142883</t>
  </si>
  <si>
    <t>CIGOLE</t>
  </si>
  <si>
    <t>851342930532811802</t>
  </si>
  <si>
    <t>170659</t>
  </si>
  <si>
    <t>CORSICO</t>
  </si>
  <si>
    <t>851642929800393702</t>
  </si>
  <si>
    <t>125451</t>
  </si>
  <si>
    <t>NUVOLENTO</t>
  </si>
  <si>
    <t>852042930472169702</t>
  </si>
  <si>
    <t>116891</t>
  </si>
  <si>
    <t>MOGGIO</t>
  </si>
  <si>
    <t>852542930473401302</t>
  </si>
  <si>
    <t>122601</t>
  </si>
  <si>
    <t>MOIO DE' CALVI</t>
  </si>
  <si>
    <t>852842930525394302</t>
  </si>
  <si>
    <t>129148</t>
  </si>
  <si>
    <t>OLTRONA DI SAN MAMETTE</t>
  </si>
  <si>
    <t>853342930477740601</t>
  </si>
  <si>
    <t>66739</t>
  </si>
  <si>
    <t>ROVETTA</t>
  </si>
  <si>
    <t>853442930200179101</t>
  </si>
  <si>
    <t>93451</t>
  </si>
  <si>
    <t>MASCIAGO PRIMO</t>
  </si>
  <si>
    <t>854542930535531201</t>
  </si>
  <si>
    <t>29746643</t>
  </si>
  <si>
    <t>UNIONE LOMBARDA TERRE DI PIEVI E CASTELLI</t>
  </si>
  <si>
    <t>854642928000561902</t>
  </si>
  <si>
    <t>13002</t>
  </si>
  <si>
    <t>APRICA</t>
  </si>
  <si>
    <t>854742930541679401</t>
  </si>
  <si>
    <t>724461</t>
  </si>
  <si>
    <t>GARBAGNATE MONASTERO</t>
  </si>
  <si>
    <t>855142930531636301</t>
  </si>
  <si>
    <t>717868</t>
  </si>
  <si>
    <t>BIENNO</t>
  </si>
  <si>
    <t>855442930454874201</t>
  </si>
  <si>
    <t>11119804</t>
  </si>
  <si>
    <t>TORRE DE' NEGRI</t>
  </si>
  <si>
    <t>856742930465409602</t>
  </si>
  <si>
    <t>291417</t>
  </si>
  <si>
    <t>SAN GIORGIO SU LEGNANO</t>
  </si>
  <si>
    <t>857842930460536701</t>
  </si>
  <si>
    <t>167857</t>
  </si>
  <si>
    <t>SOIANO DEL LAGO</t>
  </si>
  <si>
    <t>858246409031255801</t>
  </si>
  <si>
    <t>30525819</t>
  </si>
  <si>
    <t>UNIONE LODIGIANA GRIFONE</t>
  </si>
  <si>
    <t>858742929493932302</t>
  </si>
  <si>
    <t>128074</t>
  </si>
  <si>
    <t>PIGRA</t>
  </si>
  <si>
    <t>858842930522413401</t>
  </si>
  <si>
    <t>10697367</t>
  </si>
  <si>
    <t>PASSIRANO</t>
  </si>
  <si>
    <t>859042930546815401</t>
  </si>
  <si>
    <t>521692</t>
  </si>
  <si>
    <t>RONCELLO</t>
  </si>
  <si>
    <t>859142930459286302</t>
  </si>
  <si>
    <t>11656</t>
  </si>
  <si>
    <t>VERCEIA</t>
  </si>
  <si>
    <t>859442930540607101</t>
  </si>
  <si>
    <t>11141981</t>
  </si>
  <si>
    <t>MELETI</t>
  </si>
  <si>
    <t>859442930544854802</t>
  </si>
  <si>
    <t>19719933</t>
  </si>
  <si>
    <t>U.C. LOMBARDA DI LONATE POZZOLO E FERNO</t>
  </si>
  <si>
    <t>861742930472408201</t>
  </si>
  <si>
    <t>26968413</t>
  </si>
  <si>
    <t>UNIONE DEGLI ANTICHI BORGHI DI VALLECAMONICA</t>
  </si>
  <si>
    <t>862242930534647301</t>
  </si>
  <si>
    <t>41403</t>
  </si>
  <si>
    <t>BUSTO ARSIZIO</t>
  </si>
  <si>
    <t>863142930470544902</t>
  </si>
  <si>
    <t>21660561</t>
  </si>
  <si>
    <t>U.C. DELLA VALLETTA</t>
  </si>
  <si>
    <t>863242930524324202</t>
  </si>
  <si>
    <t>61350</t>
  </si>
  <si>
    <t>SERMIDE E FELONICA</t>
  </si>
  <si>
    <t>864042930479321901</t>
  </si>
  <si>
    <t>90152</t>
  </si>
  <si>
    <t>VALBREMBO</t>
  </si>
  <si>
    <t>864542930477405101</t>
  </si>
  <si>
    <t>11143310</t>
  </si>
  <si>
    <t>GRAFFIGNANA</t>
  </si>
  <si>
    <t>864842930448018302</t>
  </si>
  <si>
    <t>11116985</t>
  </si>
  <si>
    <t>SERGNANO</t>
  </si>
  <si>
    <t>865342930446606702</t>
  </si>
  <si>
    <t>44656</t>
  </si>
  <si>
    <t>FERNO</t>
  </si>
  <si>
    <t>865542930459456602</t>
  </si>
  <si>
    <t>50054</t>
  </si>
  <si>
    <t>COMABBIO</t>
  </si>
  <si>
    <t>866042928912051802</t>
  </si>
  <si>
    <t>11118692</t>
  </si>
  <si>
    <t>GERRE DE' CAPRIOLI</t>
  </si>
  <si>
    <t>866242930525769601</t>
  </si>
  <si>
    <t>42066</t>
  </si>
  <si>
    <t>GORLA MINORE</t>
  </si>
  <si>
    <t>866342930475555602</t>
  </si>
  <si>
    <t>20060127</t>
  </si>
  <si>
    <t>UNIONE LOMBARDA SORESINESE</t>
  </si>
  <si>
    <t>866542930528633702</t>
  </si>
  <si>
    <t>2341041</t>
  </si>
  <si>
    <t>SORESINA</t>
  </si>
  <si>
    <t>866642930533055601</t>
  </si>
  <si>
    <t>11142005</t>
  </si>
  <si>
    <t>CORNO GIOVINE</t>
  </si>
  <si>
    <t>867342928255449102</t>
  </si>
  <si>
    <t>164489</t>
  </si>
  <si>
    <t>BRENO</t>
  </si>
  <si>
    <t>868642930515771301</t>
  </si>
  <si>
    <t>346300</t>
  </si>
  <si>
    <t>CASTANO PRIMO</t>
  </si>
  <si>
    <t>868942930452894801</t>
  </si>
  <si>
    <t>115885</t>
  </si>
  <si>
    <t>SENNA COMASCO</t>
  </si>
  <si>
    <t>869542930476693801</t>
  </si>
  <si>
    <t>29827966</t>
  </si>
  <si>
    <t>LA VALLETTA BRIANZA</t>
  </si>
  <si>
    <t>869642930544401701</t>
  </si>
  <si>
    <t>106797</t>
  </si>
  <si>
    <t>BLEVIO</t>
  </si>
  <si>
    <t>871242930523367401</t>
  </si>
  <si>
    <t>709493</t>
  </si>
  <si>
    <t>GAVERINA TERME</t>
  </si>
  <si>
    <t>871342930534708502</t>
  </si>
  <si>
    <t>725593</t>
  </si>
  <si>
    <t>CIGOGNOLA</t>
  </si>
  <si>
    <t>871942930522152902</t>
  </si>
  <si>
    <t>89262</t>
  </si>
  <si>
    <t>SUARDI</t>
  </si>
  <si>
    <t>872142930517248702</t>
  </si>
  <si>
    <t>108430</t>
  </si>
  <si>
    <t>CHIGNOLO D'ISOLA</t>
  </si>
  <si>
    <t>872242930535099602</t>
  </si>
  <si>
    <t>723981</t>
  </si>
  <si>
    <t>SAN GIORGIO DI LOMELLINA</t>
  </si>
  <si>
    <t>873142929400229701</t>
  </si>
  <si>
    <t>75909</t>
  </si>
  <si>
    <t>MIRADOLO TERME</t>
  </si>
  <si>
    <t>873942930524006502</t>
  </si>
  <si>
    <t>11121376</t>
  </si>
  <si>
    <t>SALA COMACINA</t>
  </si>
  <si>
    <t>873942930524909502</t>
  </si>
  <si>
    <t>728516</t>
  </si>
  <si>
    <t>ROÈ VOLCIANO</t>
  </si>
  <si>
    <t>874042930452220201</t>
  </si>
  <si>
    <t>728567</t>
  </si>
  <si>
    <t>SULBIATE</t>
  </si>
  <si>
    <t>874242930457617401</t>
  </si>
  <si>
    <t>11118698</t>
  </si>
  <si>
    <t>RIPALTA ARPINA</t>
  </si>
  <si>
    <t>874242930461871701</t>
  </si>
  <si>
    <t>124847</t>
  </si>
  <si>
    <t>CALCINATE</t>
  </si>
  <si>
    <t>874842930531525802</t>
  </si>
  <si>
    <t>14363</t>
  </si>
  <si>
    <t>BAGNOLO CREMASCO</t>
  </si>
  <si>
    <t>875242929166244901</t>
  </si>
  <si>
    <t>728647</t>
  </si>
  <si>
    <t>GOTTOLENGO</t>
  </si>
  <si>
    <t>876642930527818202</t>
  </si>
  <si>
    <t>48698</t>
  </si>
  <si>
    <t>PONTE NOSSA</t>
  </si>
  <si>
    <t>877242930452789102</t>
  </si>
  <si>
    <t>15710200</t>
  </si>
  <si>
    <t>SANTA MARIA DELLA VERSA</t>
  </si>
  <si>
    <t>877442930517549801</t>
  </si>
  <si>
    <t>45248</t>
  </si>
  <si>
    <t>LEVATE</t>
  </si>
  <si>
    <t>877642930509111001</t>
  </si>
  <si>
    <t>117528</t>
  </si>
  <si>
    <t>BARZAGO</t>
  </si>
  <si>
    <t>877842930530796501</t>
  </si>
  <si>
    <t>11124309</t>
  </si>
  <si>
    <t>BASSANO BRESCIANO</t>
  </si>
  <si>
    <t>878642930541630601</t>
  </si>
  <si>
    <t>94208</t>
  </si>
  <si>
    <t>GAMBARANA</t>
  </si>
  <si>
    <t>878742929309357202</t>
  </si>
  <si>
    <t>714769</t>
  </si>
  <si>
    <t>ASSAGO</t>
  </si>
  <si>
    <t>878942930477741302</t>
  </si>
  <si>
    <t>101107</t>
  </si>
  <si>
    <t>LAINO</t>
  </si>
  <si>
    <t>879742930524472601</t>
  </si>
  <si>
    <t>725429</t>
  </si>
  <si>
    <t>VIGNATE</t>
  </si>
  <si>
    <t>879742930530521802</t>
  </si>
  <si>
    <t>157876</t>
  </si>
  <si>
    <t>SAN DONATO MILANESE</t>
  </si>
  <si>
    <t>881242930544245001</t>
  </si>
  <si>
    <t>29256305</t>
  </si>
  <si>
    <t>TREMEZZINA</t>
  </si>
  <si>
    <t>881442930538844801</t>
  </si>
  <si>
    <t>13014</t>
  </si>
  <si>
    <t>VALDIDENTRO</t>
  </si>
  <si>
    <t>882042930451587001</t>
  </si>
  <si>
    <t>61281</t>
  </si>
  <si>
    <t>VERGIATE</t>
  </si>
  <si>
    <t>882842930517036602</t>
  </si>
  <si>
    <t>15798841</t>
  </si>
  <si>
    <t>CAPOVALLE</t>
  </si>
  <si>
    <t>882942930528952802</t>
  </si>
  <si>
    <t>800000013</t>
  </si>
  <si>
    <t>883542930509244801</t>
  </si>
  <si>
    <t>714916</t>
  </si>
  <si>
    <t>CALVIGNASCO</t>
  </si>
  <si>
    <t>883842928634028901</t>
  </si>
  <si>
    <t>755147</t>
  </si>
  <si>
    <t>CASSIGLIO</t>
  </si>
  <si>
    <t>883942930520327901</t>
  </si>
  <si>
    <t>68091</t>
  </si>
  <si>
    <t>CASTELSEPRIO</t>
  </si>
  <si>
    <t>884242930530802101</t>
  </si>
  <si>
    <t>112818</t>
  </si>
  <si>
    <t>BOTTICINO</t>
  </si>
  <si>
    <t>884942928726710702</t>
  </si>
  <si>
    <t>105824</t>
  </si>
  <si>
    <t>GUANZATE</t>
  </si>
  <si>
    <t>885942928726169702</t>
  </si>
  <si>
    <t>717048</t>
  </si>
  <si>
    <t>CASNIGO</t>
  </si>
  <si>
    <t>886142930477536701</t>
  </si>
  <si>
    <t>52517</t>
  </si>
  <si>
    <t>SAN BENEDETTO PO</t>
  </si>
  <si>
    <t>887042930519802501</t>
  </si>
  <si>
    <t>163564</t>
  </si>
  <si>
    <t>MURA</t>
  </si>
  <si>
    <t>887642930460145701</t>
  </si>
  <si>
    <t>94688</t>
  </si>
  <si>
    <t>CERESARA</t>
  </si>
  <si>
    <t>887842930519240601</t>
  </si>
  <si>
    <t>115183</t>
  </si>
  <si>
    <t>MISSAGLIA</t>
  </si>
  <si>
    <t>888542929372994801</t>
  </si>
  <si>
    <t>725073</t>
  </si>
  <si>
    <t>PASTURO</t>
  </si>
  <si>
    <t>888842930534199202</t>
  </si>
  <si>
    <t>11119696</t>
  </si>
  <si>
    <t>BELGIOIOSO</t>
  </si>
  <si>
    <t>889642930475240402</t>
  </si>
  <si>
    <t>29533368</t>
  </si>
  <si>
    <t>SANT'OMOBONO TERME</t>
  </si>
  <si>
    <t>891342930518678402</t>
  </si>
  <si>
    <t>109031</t>
  </si>
  <si>
    <t>DUMENZA</t>
  </si>
  <si>
    <t>891442930474265002</t>
  </si>
  <si>
    <t>10198</t>
  </si>
  <si>
    <t>MORBEGNO</t>
  </si>
  <si>
    <t>891642930545936502</t>
  </si>
  <si>
    <t>35193</t>
  </si>
  <si>
    <t>OSTIGLIA</t>
  </si>
  <si>
    <t>891942928074491401</t>
  </si>
  <si>
    <t>722543</t>
  </si>
  <si>
    <t>CASSANO MAGNAGO</t>
  </si>
  <si>
    <t>891942930534585101</t>
  </si>
  <si>
    <t>726249</t>
  </si>
  <si>
    <t>ARZAGO D'ADDA</t>
  </si>
  <si>
    <t>893142927975166402</t>
  </si>
  <si>
    <t>716654</t>
  </si>
  <si>
    <t>BRENNA</t>
  </si>
  <si>
    <t>893842930527186101</t>
  </si>
  <si>
    <t>723109</t>
  </si>
  <si>
    <t>MALEO</t>
  </si>
  <si>
    <t>894442930463609702</t>
  </si>
  <si>
    <t>133857</t>
  </si>
  <si>
    <t>ADRARA SAN MARTINO</t>
  </si>
  <si>
    <t>895042930546773801</t>
  </si>
  <si>
    <t>569344</t>
  </si>
  <si>
    <t>SAN FIORANO</t>
  </si>
  <si>
    <t>895742930530491102</t>
  </si>
  <si>
    <t>715092</t>
  </si>
  <si>
    <t>BINASCO</t>
  </si>
  <si>
    <t>896242930539614902</t>
  </si>
  <si>
    <t>7550724</t>
  </si>
  <si>
    <t>VALDISOTTO</t>
  </si>
  <si>
    <t>898242929118597101</t>
  </si>
  <si>
    <t>316263</t>
  </si>
  <si>
    <t>BARLASSINA</t>
  </si>
  <si>
    <t>898642930464550601</t>
  </si>
  <si>
    <t>47502</t>
  </si>
  <si>
    <t>ARCISATE</t>
  </si>
  <si>
    <t>899142930458916502</t>
  </si>
  <si>
    <t>706962</t>
  </si>
  <si>
    <t>RODERO</t>
  </si>
  <si>
    <t>901242928823042002</t>
  </si>
  <si>
    <t>164811</t>
  </si>
  <si>
    <t>LAINATE</t>
  </si>
  <si>
    <t>901842930462787701</t>
  </si>
  <si>
    <t>46395</t>
  </si>
  <si>
    <t>GANDINO</t>
  </si>
  <si>
    <t>902042930476478901</t>
  </si>
  <si>
    <t>11122150</t>
  </si>
  <si>
    <t>AZZIO</t>
  </si>
  <si>
    <t>902542930463173102</t>
  </si>
  <si>
    <t>728393</t>
  </si>
  <si>
    <t>PREGNANA MILANESE</t>
  </si>
  <si>
    <t>902642930517698402</t>
  </si>
  <si>
    <t>58826</t>
  </si>
  <si>
    <t>GUSSOLA</t>
  </si>
  <si>
    <t>902842930524465902</t>
  </si>
  <si>
    <t>64254</t>
  </si>
  <si>
    <t>TORRICELLA DEL PIZZO</t>
  </si>
  <si>
    <t>903142930518312801</t>
  </si>
  <si>
    <t>13139</t>
  </si>
  <si>
    <t>CREMA</t>
  </si>
  <si>
    <t>903142930518862702</t>
  </si>
  <si>
    <t>12516572</t>
  </si>
  <si>
    <t>BREZZO DI BEDERO</t>
  </si>
  <si>
    <t>903542930447094901</t>
  </si>
  <si>
    <t>720243</t>
  </si>
  <si>
    <t>PONTIDA</t>
  </si>
  <si>
    <t>903842930509351502</t>
  </si>
  <si>
    <t>67490</t>
  </si>
  <si>
    <t>CANONICA D'ADDA</t>
  </si>
  <si>
    <t>904042929922159801</t>
  </si>
  <si>
    <t>113108</t>
  </si>
  <si>
    <t>FENEGRÒ</t>
  </si>
  <si>
    <t>904142930515785701</t>
  </si>
  <si>
    <t>726875</t>
  </si>
  <si>
    <t>BOFFALORA D'ADDA</t>
  </si>
  <si>
    <t>904642930524324701</t>
  </si>
  <si>
    <t>759482</t>
  </si>
  <si>
    <t>MONTELLO</t>
  </si>
  <si>
    <t>904642930526554502</t>
  </si>
  <si>
    <t>11608</t>
  </si>
  <si>
    <t>MAZZO DI VALTELLINA</t>
  </si>
  <si>
    <t>905342930475284702</t>
  </si>
  <si>
    <t>60308</t>
  </si>
  <si>
    <t>PIERANICA</t>
  </si>
  <si>
    <t>906142930464080001</t>
  </si>
  <si>
    <t>555380</t>
  </si>
  <si>
    <t>ALBAIRATE</t>
  </si>
  <si>
    <t>906342930525706801</t>
  </si>
  <si>
    <t>93387</t>
  </si>
  <si>
    <t>GRIANTE</t>
  </si>
  <si>
    <t>906442930517855702</t>
  </si>
  <si>
    <t>11121770</t>
  </si>
  <si>
    <t>CLIVIO</t>
  </si>
  <si>
    <t>906542930539953802</t>
  </si>
  <si>
    <t>19735903</t>
  </si>
  <si>
    <t>U.C. MUNICIPIA</t>
  </si>
  <si>
    <t>906642930533847202</t>
  </si>
  <si>
    <t>61277</t>
  </si>
  <si>
    <t>CASALE LITTA</t>
  </si>
  <si>
    <t>906742930466029301</t>
  </si>
  <si>
    <t>727147</t>
  </si>
  <si>
    <t>VISANO</t>
  </si>
  <si>
    <t>906742930543871702</t>
  </si>
  <si>
    <t>158374</t>
  </si>
  <si>
    <t>MONTE ISOLA</t>
  </si>
  <si>
    <t>906942930459183502</t>
  </si>
  <si>
    <t>724626</t>
  </si>
  <si>
    <t>VARENNA</t>
  </si>
  <si>
    <t>908642930541948102</t>
  </si>
  <si>
    <t>11123494</t>
  </si>
  <si>
    <t>PAVONE DEL MELLA</t>
  </si>
  <si>
    <t>908742930473883801</t>
  </si>
  <si>
    <t>104158</t>
  </si>
  <si>
    <t>MORTERONE</t>
  </si>
  <si>
    <t>909142930538566302</t>
  </si>
  <si>
    <t>373899</t>
  </si>
  <si>
    <t>COMUNITA' MONTANA VALLE CAMONICA</t>
  </si>
  <si>
    <t>911342930462867102</t>
  </si>
  <si>
    <t>103299</t>
  </si>
  <si>
    <t>CORNA IMAGNA</t>
  </si>
  <si>
    <t>912542930515904602</t>
  </si>
  <si>
    <t>717567</t>
  </si>
  <si>
    <t>CASNATE CON BERNATE</t>
  </si>
  <si>
    <t>912742930532192501</t>
  </si>
  <si>
    <t>717153</t>
  </si>
  <si>
    <t>CUCCIAGO</t>
  </si>
  <si>
    <t>913642930448600901</t>
  </si>
  <si>
    <t>50048</t>
  </si>
  <si>
    <t>TERNATE</t>
  </si>
  <si>
    <t>914642930227350201</t>
  </si>
  <si>
    <t>131784</t>
  </si>
  <si>
    <t>MUSSO</t>
  </si>
  <si>
    <t>914842930520222101</t>
  </si>
  <si>
    <t>79924</t>
  </si>
  <si>
    <t>LANDRIANO</t>
  </si>
  <si>
    <t>915242930480492201</t>
  </si>
  <si>
    <t>725097</t>
  </si>
  <si>
    <t>TRIUGGIO</t>
  </si>
  <si>
    <t>915442929269199002</t>
  </si>
  <si>
    <t>56896</t>
  </si>
  <si>
    <t>GHEDI</t>
  </si>
  <si>
    <t>916442930465386302</t>
  </si>
  <si>
    <t>62474</t>
  </si>
  <si>
    <t>PIANENGO</t>
  </si>
  <si>
    <t>916942930466486402</t>
  </si>
  <si>
    <t>50342</t>
  </si>
  <si>
    <t>VARANO BORGHI</t>
  </si>
  <si>
    <t>917142930472598802</t>
  </si>
  <si>
    <t>114530</t>
  </si>
  <si>
    <t>VALMADRERA</t>
  </si>
  <si>
    <t>917342928932595901</t>
  </si>
  <si>
    <t>112353</t>
  </si>
  <si>
    <t>VALSOLDA</t>
  </si>
  <si>
    <t>918242930474581902</t>
  </si>
  <si>
    <t>88284</t>
  </si>
  <si>
    <t>GIUSSAGO</t>
  </si>
  <si>
    <t>918342927979693102</t>
  </si>
  <si>
    <t>522426</t>
  </si>
  <si>
    <t>ARLUNO</t>
  </si>
  <si>
    <t>918542929467168701</t>
  </si>
  <si>
    <t>11118790</t>
  </si>
  <si>
    <t>CICOGNOLO</t>
  </si>
  <si>
    <t>918542930475106301</t>
  </si>
  <si>
    <t>11134147</t>
  </si>
  <si>
    <t>LAZZATE</t>
  </si>
  <si>
    <t>918642930549125002</t>
  </si>
  <si>
    <t>726898</t>
  </si>
  <si>
    <t>SAN ZENONE AL LAMBRO</t>
  </si>
  <si>
    <t>918742930531152201</t>
  </si>
  <si>
    <t>113123</t>
  </si>
  <si>
    <t>APPIANO GENTILE</t>
  </si>
  <si>
    <t>919242930520752401</t>
  </si>
  <si>
    <t>723755</t>
  </si>
  <si>
    <t>CASTELLEONE</t>
  </si>
  <si>
    <t>919242930531509301</t>
  </si>
  <si>
    <t>107453</t>
  </si>
  <si>
    <t>UBIALE CLANEZZO</t>
  </si>
  <si>
    <t>921142929091778602</t>
  </si>
  <si>
    <t>711769</t>
  </si>
  <si>
    <t>GRASSOBBIO</t>
  </si>
  <si>
    <t>921142929389126502</t>
  </si>
  <si>
    <t>725554</t>
  </si>
  <si>
    <t>BARBIANELLO</t>
  </si>
  <si>
    <t>921145804399919301</t>
  </si>
  <si>
    <t>30453518</t>
  </si>
  <si>
    <t>UNIONE DEI COMUNI OVEST LAGO VARESE</t>
  </si>
  <si>
    <t>921342930542527902</t>
  </si>
  <si>
    <t>800000715</t>
  </si>
  <si>
    <t>UNIONE INSIEME SUL SERIO</t>
  </si>
  <si>
    <t>921642930446965202</t>
  </si>
  <si>
    <t>9794</t>
  </si>
  <si>
    <t>SAN GIACOMO FILIPPO</t>
  </si>
  <si>
    <t>921742930454453502</t>
  </si>
  <si>
    <t>720910</t>
  </si>
  <si>
    <t>LURAGO D'ERBA</t>
  </si>
  <si>
    <t>921742930463066401</t>
  </si>
  <si>
    <t>720727</t>
  </si>
  <si>
    <t>GAGGIANO</t>
  </si>
  <si>
    <t>921742930540525702</t>
  </si>
  <si>
    <t>539563</t>
  </si>
  <si>
    <t>VILLASANTA</t>
  </si>
  <si>
    <t>921842930472659001</t>
  </si>
  <si>
    <t>161450</t>
  </si>
  <si>
    <t>POZZOLENGO</t>
  </si>
  <si>
    <t>922442930460481302</t>
  </si>
  <si>
    <t>63851</t>
  </si>
  <si>
    <t>BOTTANUCO</t>
  </si>
  <si>
    <t>922842930454476201</t>
  </si>
  <si>
    <t>727333</t>
  </si>
  <si>
    <t>PIAZZA BREMBANA</t>
  </si>
  <si>
    <t>922842930539926702</t>
  </si>
  <si>
    <t>29256292</t>
  </si>
  <si>
    <t>VAL BREMBILLA</t>
  </si>
  <si>
    <t>924946781717638501</t>
  </si>
  <si>
    <t>30825244</t>
  </si>
  <si>
    <t>UNIONE DI COMUNI LOMBARDA MINCIO PO</t>
  </si>
  <si>
    <t>925242930472946001</t>
  </si>
  <si>
    <t>104967</t>
  </si>
  <si>
    <t>GARGNANO</t>
  </si>
  <si>
    <t>925342930480199601</t>
  </si>
  <si>
    <t>704412</t>
  </si>
  <si>
    <t>SERRAVALLE A PO</t>
  </si>
  <si>
    <t>925542930447262202</t>
  </si>
  <si>
    <t>717286</t>
  </si>
  <si>
    <t>MONZAMBANO</t>
  </si>
  <si>
    <t>925542930462223801</t>
  </si>
  <si>
    <t>714682</t>
  </si>
  <si>
    <t>CESATE</t>
  </si>
  <si>
    <t>925642930529789801</t>
  </si>
  <si>
    <t>92867</t>
  </si>
  <si>
    <t>CASEI GEROLA</t>
  </si>
  <si>
    <t>926642930455989802</t>
  </si>
  <si>
    <t>11142850</t>
  </si>
  <si>
    <t>MONTESCANO</t>
  </si>
  <si>
    <t>926942930478740102</t>
  </si>
  <si>
    <t>129586</t>
  </si>
  <si>
    <t>VERCANA</t>
  </si>
  <si>
    <t>927042930528664701</t>
  </si>
  <si>
    <t>40752</t>
  </si>
  <si>
    <t>NEMBRO</t>
  </si>
  <si>
    <t>927142930546284601</t>
  </si>
  <si>
    <t>109092</t>
  </si>
  <si>
    <t>ENTRATICO</t>
  </si>
  <si>
    <t>927342930534838401</t>
  </si>
  <si>
    <t>47205</t>
  </si>
  <si>
    <t>BESNATE</t>
  </si>
  <si>
    <t>927542930445557601</t>
  </si>
  <si>
    <t>67659</t>
  </si>
  <si>
    <t>GERMIGNAGA</t>
  </si>
  <si>
    <t>927742930541695301</t>
  </si>
  <si>
    <t>727271</t>
  </si>
  <si>
    <t>GARLASCO</t>
  </si>
  <si>
    <t>927842930453178501</t>
  </si>
  <si>
    <t>133558</t>
  </si>
  <si>
    <t>SPIRANO</t>
  </si>
  <si>
    <t>928942930531496402</t>
  </si>
  <si>
    <t>43916</t>
  </si>
  <si>
    <t>CANTÙ</t>
  </si>
  <si>
    <t>929042930543566302</t>
  </si>
  <si>
    <t>64798</t>
  </si>
  <si>
    <t>MOTTA BALUFFI</t>
  </si>
  <si>
    <t>931242930476050402</t>
  </si>
  <si>
    <t>60338</t>
  </si>
  <si>
    <t>PALAZZO PIGNANO</t>
  </si>
  <si>
    <t>931342930477045701</t>
  </si>
  <si>
    <t>721450</t>
  </si>
  <si>
    <t>COMUNITA' MONTANA TRIANGOLO LARIANO</t>
  </si>
  <si>
    <t>931942928791257601</t>
  </si>
  <si>
    <t>76659</t>
  </si>
  <si>
    <t>CASTELBELFORTE</t>
  </si>
  <si>
    <t>932642930454303502</t>
  </si>
  <si>
    <t>727150</t>
  </si>
  <si>
    <t>TALEGGIO</t>
  </si>
  <si>
    <t>933242930449161502</t>
  </si>
  <si>
    <t>721713</t>
  </si>
  <si>
    <t>SORMANO</t>
  </si>
  <si>
    <t>934142930518525302</t>
  </si>
  <si>
    <t>142861</t>
  </si>
  <si>
    <t>ERBUSCO</t>
  </si>
  <si>
    <t>934342930531028502</t>
  </si>
  <si>
    <t>31761</t>
  </si>
  <si>
    <t>BOZZOLO</t>
  </si>
  <si>
    <t>935142930463786502</t>
  </si>
  <si>
    <t>11143293</t>
  </si>
  <si>
    <t>CASALETTO LODIGIANO</t>
  </si>
  <si>
    <t>935242930460078602</t>
  </si>
  <si>
    <t>140961</t>
  </si>
  <si>
    <t>CARPENEDOLO</t>
  </si>
  <si>
    <t>935251629933104701</t>
  </si>
  <si>
    <t>31577966</t>
  </si>
  <si>
    <t>VALVARRONE</t>
  </si>
  <si>
    <t>936442930525946601</t>
  </si>
  <si>
    <t>65329</t>
  </si>
  <si>
    <t>VILLA D'OGNA</t>
  </si>
  <si>
    <t>936642930544230002</t>
  </si>
  <si>
    <t>125430</t>
  </si>
  <si>
    <t>GROMO</t>
  </si>
  <si>
    <t>936842930526253202</t>
  </si>
  <si>
    <t>130298</t>
  </si>
  <si>
    <t>PONTOGLIO</t>
  </si>
  <si>
    <t>936949918213551001</t>
  </si>
  <si>
    <t>31065496</t>
  </si>
  <si>
    <t>UNIONE DI COMUNI LOMBARDA TERRA DEI GONZAGA</t>
  </si>
  <si>
    <t>937442930475637001</t>
  </si>
  <si>
    <t>723869</t>
  </si>
  <si>
    <t>ROBBIO</t>
  </si>
  <si>
    <t>938142930515723001</t>
  </si>
  <si>
    <t>723041</t>
  </si>
  <si>
    <t>FOMBIO</t>
  </si>
  <si>
    <t>938542930462120901</t>
  </si>
  <si>
    <t>720946</t>
  </si>
  <si>
    <t>MEZZANA BIGLI</t>
  </si>
  <si>
    <t>939042930548332801</t>
  </si>
  <si>
    <t>20937527</t>
  </si>
  <si>
    <t>SAN SIRO</t>
  </si>
  <si>
    <t>939242930548211701</t>
  </si>
  <si>
    <t>308165</t>
  </si>
  <si>
    <t>USMATE VELATE</t>
  </si>
  <si>
    <t>939842930507810401</t>
  </si>
  <si>
    <t>142882</t>
  </si>
  <si>
    <t>BEDIZZOLE</t>
  </si>
  <si>
    <t>941342930461458301</t>
  </si>
  <si>
    <t>725983</t>
  </si>
  <si>
    <t>CLAINO CON OSTENO</t>
  </si>
  <si>
    <t>941342930466279801</t>
  </si>
  <si>
    <t>11146330</t>
  </si>
  <si>
    <t>COMUNITA' MONTANA VALTELLINA DI MORBEGNO</t>
  </si>
  <si>
    <t>941542928255482301</t>
  </si>
  <si>
    <t>117895</t>
  </si>
  <si>
    <t>COLOGNE</t>
  </si>
  <si>
    <t>942042930032274901</t>
  </si>
  <si>
    <t>10697321</t>
  </si>
  <si>
    <t>AVIATICO</t>
  </si>
  <si>
    <t>942142930447592902</t>
  </si>
  <si>
    <t>11587</t>
  </si>
  <si>
    <t>PIURO</t>
  </si>
  <si>
    <t>942442930457807202</t>
  </si>
  <si>
    <t>104086</t>
  </si>
  <si>
    <t>PREDORE</t>
  </si>
  <si>
    <t>942442930460632602</t>
  </si>
  <si>
    <t>62409</t>
  </si>
  <si>
    <t>CASALMORANO</t>
  </si>
  <si>
    <t>942742930466822802</t>
  </si>
  <si>
    <t>324322</t>
  </si>
  <si>
    <t>SOLARO</t>
  </si>
  <si>
    <t>942742930519720902</t>
  </si>
  <si>
    <t>48094</t>
  </si>
  <si>
    <t>GONZAGA</t>
  </si>
  <si>
    <t>943342930544199401</t>
  </si>
  <si>
    <t>250217</t>
  </si>
  <si>
    <t>CERRO MAGGIORE</t>
  </si>
  <si>
    <t>944242930472298301</t>
  </si>
  <si>
    <t>61274</t>
  </si>
  <si>
    <t>OGGIONA CON SANTO STEFANO</t>
  </si>
  <si>
    <t>944242930474047102</t>
  </si>
  <si>
    <t>726885</t>
  </si>
  <si>
    <t>TRIBIANO</t>
  </si>
  <si>
    <t>944442930542017101</t>
  </si>
  <si>
    <t>750227</t>
  </si>
  <si>
    <t>GARZENO</t>
  </si>
  <si>
    <t>944742930546665502</t>
  </si>
  <si>
    <t>75326</t>
  </si>
  <si>
    <t>GAZZUOLO</t>
  </si>
  <si>
    <t>944842930465235601</t>
  </si>
  <si>
    <t>717211</t>
  </si>
  <si>
    <t>CANNETO SULL'OGLIO</t>
  </si>
  <si>
    <t>944942930520025202</t>
  </si>
  <si>
    <t>162747</t>
  </si>
  <si>
    <t>CASTREZZATO</t>
  </si>
  <si>
    <t>945242930518057601</t>
  </si>
  <si>
    <t>106217</t>
  </si>
  <si>
    <t>FERRERA DI VARESE</t>
  </si>
  <si>
    <t>945342928042164101</t>
  </si>
  <si>
    <t>114533</t>
  </si>
  <si>
    <t>BARNI</t>
  </si>
  <si>
    <t>945442930518184901</t>
  </si>
  <si>
    <t>65459</t>
  </si>
  <si>
    <t>DOVERA</t>
  </si>
  <si>
    <t>945842930451087302</t>
  </si>
  <si>
    <t>11118700</t>
  </si>
  <si>
    <t>TORLINO VIMERCATI</t>
  </si>
  <si>
    <t>945842930476731902</t>
  </si>
  <si>
    <t>46869</t>
  </si>
  <si>
    <t>CASTRONNO</t>
  </si>
  <si>
    <t>945942930526366102</t>
  </si>
  <si>
    <t>12516348</t>
  </si>
  <si>
    <t>MERCALLO</t>
  </si>
  <si>
    <t>947642930545755901</t>
  </si>
  <si>
    <t>29256308</t>
  </si>
  <si>
    <t>COLVERDE</t>
  </si>
  <si>
    <t>947942930473102701</t>
  </si>
  <si>
    <t>725424</t>
  </si>
  <si>
    <t>POZZUOLO MARTESANA</t>
  </si>
  <si>
    <t>948042930532892601</t>
  </si>
  <si>
    <t>555328</t>
  </si>
  <si>
    <t>CASSINETTA DI LUGAGNANO</t>
  </si>
  <si>
    <t>948242930452569402</t>
  </si>
  <si>
    <t>166194</t>
  </si>
  <si>
    <t>GORGONZOLA</t>
  </si>
  <si>
    <t>948542930465223801</t>
  </si>
  <si>
    <t>116112</t>
  </si>
  <si>
    <t>CORTENOVA</t>
  </si>
  <si>
    <t>948547463133274501</t>
  </si>
  <si>
    <t>30855266</t>
  </si>
  <si>
    <t>UNIONE DI COMUNI LOMBARDA "ADDA MARTESANA"</t>
  </si>
  <si>
    <t>948842930479969002</t>
  </si>
  <si>
    <t>122686</t>
  </si>
  <si>
    <t>VALMOREA</t>
  </si>
  <si>
    <t>948942928932458401</t>
  </si>
  <si>
    <t>8714</t>
  </si>
  <si>
    <t>GROSOTTO</t>
  </si>
  <si>
    <t>949642930475075602</t>
  </si>
  <si>
    <t>11143742</t>
  </si>
  <si>
    <t>FORTUNAGO</t>
  </si>
  <si>
    <t>951342930534067702</t>
  </si>
  <si>
    <t>40297</t>
  </si>
  <si>
    <t>ALZANO LOMBARDO</t>
  </si>
  <si>
    <t>951842928005351602</t>
  </si>
  <si>
    <t>60291</t>
  </si>
  <si>
    <t>CASALMAGGIORE</t>
  </si>
  <si>
    <t>951942930531831401</t>
  </si>
  <si>
    <t>41811</t>
  </si>
  <si>
    <t>MESENZANA</t>
  </si>
  <si>
    <t>954542930546452101</t>
  </si>
  <si>
    <t>122644</t>
  </si>
  <si>
    <t>OSIO SOTTO</t>
  </si>
  <si>
    <t>955642930531170101</t>
  </si>
  <si>
    <t>716709</t>
  </si>
  <si>
    <t>CASALOLDO</t>
  </si>
  <si>
    <t>955742930467202401</t>
  </si>
  <si>
    <t>19609931</t>
  </si>
  <si>
    <t>U.C. OLTREPO CENTRALE</t>
  </si>
  <si>
    <t>956042929141354202</t>
  </si>
  <si>
    <t>723336</t>
  </si>
  <si>
    <t>BARIANO</t>
  </si>
  <si>
    <t>956342930479677001</t>
  </si>
  <si>
    <t>91211</t>
  </si>
  <si>
    <t>SAN ZENONE AL PO</t>
  </si>
  <si>
    <t>956542930473319301</t>
  </si>
  <si>
    <t>724478</t>
  </si>
  <si>
    <t>GARLATE</t>
  </si>
  <si>
    <t>956542930525395202</t>
  </si>
  <si>
    <t>122859</t>
  </si>
  <si>
    <t>ONETA</t>
  </si>
  <si>
    <t>957642928954607202</t>
  </si>
  <si>
    <t>717851</t>
  </si>
  <si>
    <t>COLERE</t>
  </si>
  <si>
    <t>958242930542525701</t>
  </si>
  <si>
    <t>150179</t>
  </si>
  <si>
    <t>OSPITALETTO</t>
  </si>
  <si>
    <t>961442930467759901</t>
  </si>
  <si>
    <t>89692</t>
  </si>
  <si>
    <t>ZECCONE</t>
  </si>
  <si>
    <t>961442930532689401</t>
  </si>
  <si>
    <t>135499</t>
  </si>
  <si>
    <t>GANDELLINO</t>
  </si>
  <si>
    <t>962342930468882301</t>
  </si>
  <si>
    <t>710110</t>
  </si>
  <si>
    <t>PONCARALE</t>
  </si>
  <si>
    <t>962742929456836401</t>
  </si>
  <si>
    <t>423610</t>
  </si>
  <si>
    <t>NOVATE MILANESE</t>
  </si>
  <si>
    <t>962942930460668301</t>
  </si>
  <si>
    <t>67184</t>
  </si>
  <si>
    <t>CUASSO AL MONTE</t>
  </si>
  <si>
    <t>963342930518326502</t>
  </si>
  <si>
    <t>46418</t>
  </si>
  <si>
    <t>MISANO DI GERA D'ADDA</t>
  </si>
  <si>
    <t>963442930510408502</t>
  </si>
  <si>
    <t>727240</t>
  </si>
  <si>
    <t>BARZANÒ</t>
  </si>
  <si>
    <t>964142930517458502</t>
  </si>
  <si>
    <t>106938</t>
  </si>
  <si>
    <t>LOMAZZO</t>
  </si>
  <si>
    <t>964242930529017801</t>
  </si>
  <si>
    <t>728087</t>
  </si>
  <si>
    <t>MONTALTO PAVESE</t>
  </si>
  <si>
    <t>964342930516445401</t>
  </si>
  <si>
    <t>723777</t>
  </si>
  <si>
    <t>IRMA</t>
  </si>
  <si>
    <t>964442930451204401</t>
  </si>
  <si>
    <t>726896</t>
  </si>
  <si>
    <t>SANT'ANGELO LODIGIANO</t>
  </si>
  <si>
    <t>965042930527584901</t>
  </si>
  <si>
    <t>724102</t>
  </si>
  <si>
    <t>OTTOBIANO</t>
  </si>
  <si>
    <t>966242930458293601</t>
  </si>
  <si>
    <t>11120924</t>
  </si>
  <si>
    <t>LARDIRAGO</t>
  </si>
  <si>
    <t>966242930537487801</t>
  </si>
  <si>
    <t>109099</t>
  </si>
  <si>
    <t>RANZANICO</t>
  </si>
  <si>
    <t>966642930509129402</t>
  </si>
  <si>
    <t>557748</t>
  </si>
  <si>
    <t>CASSANO D'ADDA</t>
  </si>
  <si>
    <t>967142930464488001</t>
  </si>
  <si>
    <t>728636</t>
  </si>
  <si>
    <t>DELLO</t>
  </si>
  <si>
    <t>967242930460534302</t>
  </si>
  <si>
    <t>11118676</t>
  </si>
  <si>
    <t>CROTTA D'ADDA</t>
  </si>
  <si>
    <t>967442930520025701</t>
  </si>
  <si>
    <t>128964</t>
  </si>
  <si>
    <t>MAPELLO</t>
  </si>
  <si>
    <t>967842930463013002</t>
  </si>
  <si>
    <t>517551</t>
  </si>
  <si>
    <t>CORNATE D'ADDA</t>
  </si>
  <si>
    <t>968142930477114302</t>
  </si>
  <si>
    <t>724028</t>
  </si>
  <si>
    <t>ISSO</t>
  </si>
  <si>
    <t>969242930522298301</t>
  </si>
  <si>
    <t>719891</t>
  </si>
  <si>
    <t>MOTTEGGIANA</t>
  </si>
  <si>
    <t>969342930519945302</t>
  </si>
  <si>
    <t>708437</t>
  </si>
  <si>
    <t>NUVOLERA</t>
  </si>
  <si>
    <t>971242930533584501</t>
  </si>
  <si>
    <t>133860</t>
  </si>
  <si>
    <t>ADRARA SAN ROCCO</t>
  </si>
  <si>
    <t>971842928119434301</t>
  </si>
  <si>
    <t>11141349</t>
  </si>
  <si>
    <t>CREMOSANO</t>
  </si>
  <si>
    <t>971846781717859901</t>
  </si>
  <si>
    <t>30459593</t>
  </si>
  <si>
    <t>UNIONE DEI COMUNI CENTURIATI DI BONEMERSE E MALAGNINO</t>
  </si>
  <si>
    <t>971942930462817402</t>
  </si>
  <si>
    <t>8841</t>
  </si>
  <si>
    <t>PIANTEDO</t>
  </si>
  <si>
    <t>972842930545512801</t>
  </si>
  <si>
    <t>721014</t>
  </si>
  <si>
    <t>CAZZAGO SAN MARTINO</t>
  </si>
  <si>
    <t>973142930549041502</t>
  </si>
  <si>
    <t>10701148</t>
  </si>
  <si>
    <t>VALGREGHENTINO</t>
  </si>
  <si>
    <t>973542930517808201</t>
  </si>
  <si>
    <t>64917</t>
  </si>
  <si>
    <t>CASTELDIDONE</t>
  </si>
  <si>
    <t>974742930529994401</t>
  </si>
  <si>
    <t>728099</t>
  </si>
  <si>
    <t>CORANA</t>
  </si>
  <si>
    <t>976542930455330202</t>
  </si>
  <si>
    <t>754970</t>
  </si>
  <si>
    <t>ZOGNO</t>
  </si>
  <si>
    <t>976642928236013301</t>
  </si>
  <si>
    <t>123321</t>
  </si>
  <si>
    <t>ALBESE CON CASSANO</t>
  </si>
  <si>
    <t>976942929166149801</t>
  </si>
  <si>
    <t>725690</t>
  </si>
  <si>
    <t>BRIGNANO GERA D'ADDA</t>
  </si>
  <si>
    <t>977042929766082001</t>
  </si>
  <si>
    <t>106393</t>
  </si>
  <si>
    <t>MENAGGIO</t>
  </si>
  <si>
    <t>977042930455229602</t>
  </si>
  <si>
    <t>68407</t>
  </si>
  <si>
    <t>SOVERE</t>
  </si>
  <si>
    <t>977842930530993101</t>
  </si>
  <si>
    <t>119128</t>
  </si>
  <si>
    <t>CASATENOVO</t>
  </si>
  <si>
    <t>978842930400230701</t>
  </si>
  <si>
    <t>122065</t>
  </si>
  <si>
    <t>GAVARDO</t>
  </si>
  <si>
    <t>979142930452654002</t>
  </si>
  <si>
    <t>95920</t>
  </si>
  <si>
    <t>PLESIO</t>
  </si>
  <si>
    <t>979242930527183501</t>
  </si>
  <si>
    <t>60742</t>
  </si>
  <si>
    <t>MALAGNINO</t>
  </si>
  <si>
    <t>979442930509263301</t>
  </si>
  <si>
    <t>40758</t>
  </si>
  <si>
    <t>CARDANO AL CAMPO</t>
  </si>
  <si>
    <t>979542930462907701</t>
  </si>
  <si>
    <t>82352</t>
  </si>
  <si>
    <t>UGGIATE-TREVANO</t>
  </si>
  <si>
    <t>979742930478746002</t>
  </si>
  <si>
    <t>29256293</t>
  </si>
  <si>
    <t>VERDERIO</t>
  </si>
  <si>
    <t>979842930522363902</t>
  </si>
  <si>
    <t>163148</t>
  </si>
  <si>
    <t>MUSCOLINE</t>
  </si>
  <si>
    <t>981242930533902402</t>
  </si>
  <si>
    <t>45262</t>
  </si>
  <si>
    <t>BOLGARE</t>
  </si>
  <si>
    <t>981942930550596201</t>
  </si>
  <si>
    <t>26968288</t>
  </si>
  <si>
    <t>GRAVEDONA ED UNITI</t>
  </si>
  <si>
    <t>982142930455207302</t>
  </si>
  <si>
    <t>714792</t>
  </si>
  <si>
    <t>ZIBIDO SAN GIACOMO</t>
  </si>
  <si>
    <t>983242930451643002</t>
  </si>
  <si>
    <t>123989</t>
  </si>
  <si>
    <t>OLTRESSENDA ALTA</t>
  </si>
  <si>
    <t>985042930200071502</t>
  </si>
  <si>
    <t>11143303</t>
  </si>
  <si>
    <t>BORGO SAN GIOVANNI</t>
  </si>
  <si>
    <t>985342930474563601</t>
  </si>
  <si>
    <t>105926</t>
  </si>
  <si>
    <t>ORINO</t>
  </si>
  <si>
    <t>985442930524342302</t>
  </si>
  <si>
    <t>134141</t>
  </si>
  <si>
    <t>VIADANICA</t>
  </si>
  <si>
    <t>985542930469752901</t>
  </si>
  <si>
    <t>711513</t>
  </si>
  <si>
    <t>URGNANO</t>
  </si>
  <si>
    <t>985642930461590101</t>
  </si>
  <si>
    <t>84310</t>
  </si>
  <si>
    <t>BAGNOLO SAN VITO</t>
  </si>
  <si>
    <t>986442929331698002</t>
  </si>
  <si>
    <t>727259</t>
  </si>
  <si>
    <t>CREMELLA</t>
  </si>
  <si>
    <t>986742930540662901</t>
  </si>
  <si>
    <t>88186</t>
  </si>
  <si>
    <t>ZERBOLÒ</t>
  </si>
  <si>
    <t>987342930447013802</t>
  </si>
  <si>
    <t>724013</t>
  </si>
  <si>
    <t>ZEME</t>
  </si>
  <si>
    <t>988542930534748501</t>
  </si>
  <si>
    <t>61234</t>
  </si>
  <si>
    <t>VENEGONO INFERIORE</t>
  </si>
  <si>
    <t>988942930454690401</t>
  </si>
  <si>
    <t>15731405</t>
  </si>
  <si>
    <t>989542930524500402</t>
  </si>
  <si>
    <t>89270</t>
  </si>
  <si>
    <t>SAN MARTINO SICCOMARIO</t>
  </si>
  <si>
    <t>989842930464132602</t>
  </si>
  <si>
    <t>135089</t>
  </si>
  <si>
    <t>BAGNATICA</t>
  </si>
  <si>
    <t>991742930536643201</t>
  </si>
  <si>
    <t>25617028</t>
  </si>
  <si>
    <t>COMUNITA MONTANA DEI LAGHI BERGAMASCHI</t>
  </si>
  <si>
    <t>991842930537303401</t>
  </si>
  <si>
    <t>724627</t>
  </si>
  <si>
    <t>RENATE</t>
  </si>
  <si>
    <t>992542930480099201</t>
  </si>
  <si>
    <t>122458</t>
  </si>
  <si>
    <t>VALNEGRA</t>
  </si>
  <si>
    <t>992542930525733701</t>
  </si>
  <si>
    <t>725366</t>
  </si>
  <si>
    <t>GREZZAGO</t>
  </si>
  <si>
    <t>992542930547384801</t>
  </si>
  <si>
    <t>25617060</t>
  </si>
  <si>
    <t>COMUNITA MONTANA VALLE SERIANA</t>
  </si>
  <si>
    <t>993242930550348701</t>
  </si>
  <si>
    <t>725418</t>
  </si>
  <si>
    <t>SEGRATE</t>
  </si>
  <si>
    <t>993842929550806601</t>
  </si>
  <si>
    <t>10701078</t>
  </si>
  <si>
    <t>LEFFE</t>
  </si>
  <si>
    <t>993842930464478901</t>
  </si>
  <si>
    <t>115324</t>
  </si>
  <si>
    <t>ALZATE BRIANZA</t>
  </si>
  <si>
    <t>994042930473777501</t>
  </si>
  <si>
    <t>723912</t>
  </si>
  <si>
    <t>PALOSCO</t>
  </si>
  <si>
    <t>994142930528868802</t>
  </si>
  <si>
    <t>727296</t>
  </si>
  <si>
    <t>MONTICELLO BRIANZA</t>
  </si>
  <si>
    <t>995242930476650102</t>
  </si>
  <si>
    <t>728018</t>
  </si>
  <si>
    <t>OSSONA</t>
  </si>
  <si>
    <t>995642930452472602</t>
  </si>
  <si>
    <t>121718</t>
  </si>
  <si>
    <t>MONTICHIARI</t>
  </si>
  <si>
    <t>996742930528624701</t>
  </si>
  <si>
    <t>727206</t>
  </si>
  <si>
    <t>MONTEVECCHIA</t>
  </si>
  <si>
    <t>998342930516629202</t>
  </si>
  <si>
    <t>84794</t>
  </si>
  <si>
    <t>CASTELLO CABIAGLIO</t>
  </si>
  <si>
    <t>999342930468853301</t>
  </si>
  <si>
    <t>101104</t>
  </si>
  <si>
    <t>PONNA</t>
  </si>
  <si>
    <t>999442928311744002</t>
  </si>
  <si>
    <t>12646</t>
  </si>
  <si>
    <t>BERBENNO DI VALTELLINA</t>
  </si>
  <si>
    <t>999442930549845202</t>
  </si>
  <si>
    <t>728120</t>
  </si>
  <si>
    <t>SEDRIANO</t>
  </si>
  <si>
    <t>999842930521939101</t>
  </si>
  <si>
    <t>723204</t>
  </si>
  <si>
    <t>DOSOLO</t>
  </si>
  <si>
    <t>COMPARTO</t>
  </si>
  <si>
    <t>COMUNI</t>
  </si>
  <si>
    <t>UNIONI DI COMUNI</t>
  </si>
  <si>
    <t>Assegnazioni da fondone 2020 (netto quota agevolazioni Tari)</t>
  </si>
  <si>
    <t>Perdite  entrate 2020 da certificazione (netto Soggiorno, ristori IMU-OSP, agevolazioni Tari)</t>
  </si>
  <si>
    <t>Avanzo netto fondone 2020 (comprende maggiori/ minori spese)</t>
  </si>
  <si>
    <t>ACCONTO 2021 con clausola quota minima 200 euro</t>
  </si>
  <si>
    <t>Saldo 2021 quota disavanzi 2020</t>
  </si>
  <si>
    <t>Saldo 2021 quota Add.le IRPEF</t>
  </si>
  <si>
    <t>Saldo 2021 quota ristoro residuo</t>
  </si>
  <si>
    <t>SALDO 2021
(CSC 14lug)</t>
  </si>
  <si>
    <t>Totale fondone 2021</t>
  </si>
  <si>
    <t>Totale risorse certificazioe/ fondone 2021</t>
  </si>
  <si>
    <t>Stima fabbisogno 2021 (comprese soglie minime, quote intangibili e eventuale integrazione a salvaguardia)</t>
  </si>
  <si>
    <t>Test coerenza (risorse - fabbisogno &gt; 0)</t>
  </si>
  <si>
    <t>IMU 2021 (Art. 177, co. 2, DL 34/2020)</t>
  </si>
  <si>
    <t>Riepilogo saldo Fondone 2021</t>
  </si>
  <si>
    <t>Comuni e forme associative della regione</t>
  </si>
  <si>
    <t>Totale nazionale</t>
  </si>
  <si>
    <t>Totale gruppo</t>
  </si>
  <si>
    <t>9=6+7+8</t>
  </si>
  <si>
    <t>10=5+9</t>
  </si>
  <si>
    <t>13=11-12</t>
  </si>
  <si>
    <t>Stima minori entrate nette 2021</t>
  </si>
  <si>
    <t>IMU 2020 
definita nel 2021 (2a rata 2020 articoli 9 e 9-bis, DL 137/2020)</t>
  </si>
  <si>
    <t>Riepilogo assegnazioni fondone/certificazione 2020-2021</t>
  </si>
  <si>
    <t>Comune di</t>
  </si>
  <si>
    <t>pop</t>
  </si>
  <si>
    <t>ab.</t>
  </si>
  <si>
    <t>Eventuali rettifiche alla certificazione 2020</t>
  </si>
  <si>
    <t>in €/ab</t>
  </si>
  <si>
    <t>Dichiarato</t>
  </si>
  <si>
    <t>Rettificato</t>
  </si>
  <si>
    <t>differenza (segno + : peggioramento del saldo)</t>
  </si>
  <si>
    <t xml:space="preserve">Minori spese da FCDE </t>
  </si>
  <si>
    <t>Minori spese diverse</t>
  </si>
  <si>
    <t>Totale risorse certificazioe/fondone 2021</t>
  </si>
  <si>
    <r>
      <t xml:space="preserve">Test risorse 2021 
(risorse disponibili </t>
    </r>
    <r>
      <rPr>
        <sz val="10"/>
        <color theme="1"/>
        <rFont val="Arial Narrow"/>
        <family val="2"/>
      </rPr>
      <t>meno</t>
    </r>
    <r>
      <rPr>
        <i/>
        <sz val="10"/>
        <color theme="1"/>
        <rFont val="Arial Narrow"/>
        <family val="2"/>
      </rPr>
      <t xml:space="preserve"> fabbisogno stimato)</t>
    </r>
  </si>
  <si>
    <t>Altre assegnazioni 2021</t>
  </si>
  <si>
    <t>A</t>
  </si>
  <si>
    <t>B</t>
  </si>
  <si>
    <t>C</t>
  </si>
  <si>
    <t>D</t>
  </si>
  <si>
    <t>E</t>
  </si>
  <si>
    <t>Totale altre assegnazioni</t>
  </si>
  <si>
    <t>Ristoro soggiorno 2021 
(1a quota 250 mln.- CSC 22 giu)</t>
  </si>
  <si>
    <t>Fondo solidarietà alimentare allargato 2021</t>
  </si>
  <si>
    <t>Canone unico 2021 
(proiezione annua)</t>
  </si>
  <si>
    <t>Agevolazioni Tari non domestiche</t>
  </si>
  <si>
    <t>Minori spese 2020 "COVID-19" (d) (originale, con rettifica BZ)</t>
  </si>
  <si>
    <t>Minori spese 2020 "COVID-19" (d) rettificate</t>
  </si>
  <si>
    <t>di cui FCDE (da rettificare)</t>
  </si>
  <si>
    <t>di cui FCDE rettificate</t>
  </si>
  <si>
    <t>diff FCDE</t>
  </si>
  <si>
    <t>Minori spese diverse da certificazione</t>
  </si>
  <si>
    <t>Minori spese diverse rettificate</t>
  </si>
  <si>
    <t>diff altre minori spese</t>
  </si>
  <si>
    <t>Saldo complessivo netto 2020 (solo avanzi da fondone)</t>
  </si>
  <si>
    <t>Saldo netto da certificazione</t>
  </si>
  <si>
    <t>diff saldo netto</t>
  </si>
  <si>
    <t>diff minori entrate</t>
  </si>
  <si>
    <t>MINORI entrate 2020 nette NO REVISIONI</t>
  </si>
  <si>
    <t>Minori entrate (netto Soggiorno, ristori IMU-OSP, agevolazioni Tari)</t>
  </si>
  <si>
    <t>Saldo netto fondone 2020
(comprese minori/maggiori spese e rettifiche)</t>
  </si>
  <si>
    <t>Perdita netta finale 2020</t>
  </si>
  <si>
    <t>Assegnazioni da fondone 2020 
(netto agevolazioni Tari )</t>
  </si>
  <si>
    <t>Acconto 2021</t>
  </si>
  <si>
    <t>Saldo 2021 (CSC 14 luglio)</t>
  </si>
  <si>
    <t>Agevolazioni TARI non domestiche</t>
  </si>
  <si>
    <t>Fondo solidarietà alimentare allargato</t>
  </si>
  <si>
    <t>Ristoro Soggiorno 2021 (1a quota 250 mln.)</t>
  </si>
  <si>
    <t>OSP pubblici eserczi/ambulanti (proiezione annua)</t>
  </si>
  <si>
    <t>Totale rettifiche con effetto sul saldo netto 2020</t>
  </si>
  <si>
    <t>IMU, compresa quota 2020 residua</t>
  </si>
  <si>
    <t>SEZIONE 1 - sintesi riparto fondone 2021</t>
  </si>
  <si>
    <t>SEZIONE 2 - altre assegnazioni 2021</t>
  </si>
  <si>
    <t>SEZIONE 3 - rettifiche al saldo netto 2020</t>
  </si>
  <si>
    <t>E1</t>
  </si>
  <si>
    <t>E2</t>
  </si>
  <si>
    <t>F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</si>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</sst>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0.0%"/>
    <numFmt numFmtId="167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name val="Arial Narrow"/>
      <family val="2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i/>
      <sz val="10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rgb="FFC00000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theme="8"/>
      </patternFill>
    </fill>
    <fill>
      <patternFill patternType="solid">
        <fgColor theme="4" tint="0.79998168889431442"/>
        <bgColor theme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auto="1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medium">
        <color auto="1"/>
      </right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0.39994506668294322"/>
      </left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ck">
        <color theme="9" tint="0.39994506668294322"/>
      </left>
      <right style="thin">
        <color theme="0"/>
      </right>
      <top/>
      <bottom style="thick">
        <color theme="0"/>
      </bottom>
      <diagonal/>
    </border>
    <border>
      <left style="thick">
        <color theme="9" tint="0.39994506668294322"/>
      </left>
      <right/>
      <top/>
      <bottom style="thin">
        <color theme="4" tint="0.39997558519241921"/>
      </bottom>
      <diagonal/>
    </border>
    <border>
      <left style="thick">
        <color theme="9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ck">
        <color theme="6" tint="0.39994506668294322"/>
      </left>
      <right/>
      <top/>
      <bottom/>
      <diagonal/>
    </border>
    <border>
      <left style="thick">
        <color theme="6" tint="0.39994506668294322"/>
      </left>
      <right style="thin">
        <color theme="0"/>
      </right>
      <top/>
      <bottom style="thick">
        <color theme="0"/>
      </bottom>
      <diagonal/>
    </border>
    <border>
      <left style="thick">
        <color theme="6" tint="0.39994506668294322"/>
      </left>
      <right/>
      <top/>
      <bottom style="thin">
        <color theme="4" tint="0.39997558519241921"/>
      </bottom>
      <diagonal/>
    </border>
    <border>
      <left style="thick">
        <color theme="6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3" tint="0.39994506668294322"/>
      </left>
      <right/>
      <top/>
      <bottom/>
      <diagonal/>
    </border>
    <border>
      <left style="medium">
        <color theme="3" tint="0.39994506668294322"/>
      </left>
      <right style="thin">
        <color theme="0"/>
      </right>
      <top/>
      <bottom style="thick">
        <color theme="0"/>
      </bottom>
      <diagonal/>
    </border>
    <border>
      <left style="medium">
        <color theme="3" tint="0.39994506668294322"/>
      </left>
      <right/>
      <top/>
      <bottom style="thin">
        <color theme="4" tint="0.39997558519241921"/>
      </bottom>
      <diagonal/>
    </border>
    <border>
      <left style="medium">
        <color theme="3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ck">
        <color theme="6" tint="0.39994506668294322"/>
      </right>
      <top/>
      <bottom/>
      <diagonal/>
    </border>
    <border>
      <left style="thick">
        <color theme="9" tint="0.39994506668294322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0" borderId="0" xfId="0" applyFont="1" applyFill="1"/>
    <xf numFmtId="0" fontId="6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2" fillId="0" borderId="0" xfId="0" applyFont="1" applyAlignment="1">
      <alignment horizontal="right"/>
    </xf>
    <xf numFmtId="3" fontId="1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3" fontId="14" fillId="0" borderId="7" xfId="0" applyNumberFormat="1" applyFont="1" applyFill="1" applyBorder="1" applyAlignment="1">
      <alignment horizontal="right" vertical="center" indent="1"/>
    </xf>
    <xf numFmtId="0" fontId="14" fillId="0" borderId="6" xfId="0" applyFont="1" applyFill="1" applyBorder="1" applyAlignment="1">
      <alignment horizontal="left" vertical="center" indent="1"/>
    </xf>
    <xf numFmtId="0" fontId="14" fillId="0" borderId="5" xfId="0" applyFont="1" applyFill="1" applyBorder="1" applyAlignment="1">
      <alignment horizontal="left" vertical="center" indent="1"/>
    </xf>
    <xf numFmtId="3" fontId="14" fillId="0" borderId="6" xfId="0" applyNumberFormat="1" applyFont="1" applyFill="1" applyBorder="1" applyAlignment="1">
      <alignment horizontal="right" vertical="center" indent="1"/>
    </xf>
    <xf numFmtId="3" fontId="14" fillId="0" borderId="6" xfId="0" applyNumberFormat="1" applyFont="1" applyFill="1" applyBorder="1" applyAlignment="1">
      <alignment horizontal="right" indent="1"/>
    </xf>
    <xf numFmtId="3" fontId="14" fillId="0" borderId="8" xfId="0" applyNumberFormat="1" applyFont="1" applyFill="1" applyBorder="1" applyAlignment="1">
      <alignment horizontal="right" vertical="center" indent="1"/>
    </xf>
    <xf numFmtId="3" fontId="15" fillId="0" borderId="6" xfId="0" applyNumberFormat="1" applyFont="1" applyFill="1" applyBorder="1" applyAlignment="1">
      <alignment horizontal="right" vertical="center" indent="1"/>
    </xf>
    <xf numFmtId="3" fontId="11" fillId="0" borderId="10" xfId="0" applyNumberFormat="1" applyFont="1" applyFill="1" applyBorder="1" applyAlignment="1">
      <alignment horizontal="right" vertical="center" indent="1"/>
    </xf>
    <xf numFmtId="3" fontId="14" fillId="0" borderId="9" xfId="0" applyNumberFormat="1" applyFont="1" applyFill="1" applyBorder="1" applyAlignment="1">
      <alignment horizontal="right" indent="1"/>
    </xf>
    <xf numFmtId="3" fontId="7" fillId="3" borderId="4" xfId="0" applyNumberFormat="1" applyFont="1" applyFill="1" applyBorder="1" applyAlignment="1">
      <alignment horizontal="right" vertical="center" wrapText="1" indent="1"/>
    </xf>
    <xf numFmtId="3" fontId="7" fillId="4" borderId="4" xfId="0" applyNumberFormat="1" applyFont="1" applyFill="1" applyBorder="1" applyAlignment="1">
      <alignment horizontal="right" vertical="center" wrapText="1" indent="1"/>
    </xf>
    <xf numFmtId="0" fontId="16" fillId="0" borderId="0" xfId="3"/>
    <xf numFmtId="0" fontId="16" fillId="0" borderId="0" xfId="3" applyAlignment="1">
      <alignment horizontal="left"/>
    </xf>
    <xf numFmtId="0" fontId="16" fillId="0" borderId="17" xfId="3" applyBorder="1"/>
    <xf numFmtId="0" fontId="17" fillId="5" borderId="18" xfId="3" applyFont="1" applyFill="1" applyBorder="1" applyAlignment="1">
      <alignment horizontal="left"/>
    </xf>
    <xf numFmtId="0" fontId="18" fillId="0" borderId="17" xfId="3" applyFont="1" applyBorder="1" applyAlignment="1">
      <alignment horizontal="right"/>
    </xf>
    <xf numFmtId="164" fontId="18" fillId="0" borderId="17" xfId="1" applyNumberFormat="1" applyFont="1" applyBorder="1" applyAlignment="1">
      <alignment horizontal="right"/>
    </xf>
    <xf numFmtId="0" fontId="18" fillId="0" borderId="17" xfId="3" applyFont="1" applyBorder="1"/>
    <xf numFmtId="0" fontId="18" fillId="0" borderId="0" xfId="3" applyFont="1"/>
    <xf numFmtId="3" fontId="17" fillId="0" borderId="17" xfId="0" applyNumberFormat="1" applyFont="1" applyBorder="1"/>
    <xf numFmtId="3" fontId="19" fillId="0" borderId="17" xfId="0" applyNumberFormat="1" applyFont="1" applyBorder="1"/>
    <xf numFmtId="0" fontId="20" fillId="0" borderId="17" xfId="3" applyFont="1" applyBorder="1"/>
    <xf numFmtId="165" fontId="21" fillId="0" borderId="17" xfId="4" applyNumberFormat="1" applyFont="1" applyBorder="1" applyAlignment="1">
      <alignment horizontal="center"/>
    </xf>
    <xf numFmtId="0" fontId="20" fillId="0" borderId="0" xfId="3" applyFont="1"/>
    <xf numFmtId="3" fontId="19" fillId="0" borderId="19" xfId="0" applyNumberFormat="1" applyFont="1" applyBorder="1" applyAlignment="1">
      <alignment vertical="center"/>
    </xf>
    <xf numFmtId="3" fontId="17" fillId="0" borderId="19" xfId="0" applyNumberFormat="1" applyFont="1" applyBorder="1" applyAlignment="1">
      <alignment horizontal="center" vertical="center"/>
    </xf>
    <xf numFmtId="3" fontId="22" fillId="0" borderId="19" xfId="0" applyNumberFormat="1" applyFont="1" applyBorder="1" applyAlignment="1">
      <alignment horizontal="center" vertical="center" wrapText="1"/>
    </xf>
    <xf numFmtId="0" fontId="16" fillId="0" borderId="0" xfId="3" applyAlignment="1">
      <alignment horizontal="center" vertical="center"/>
    </xf>
    <xf numFmtId="0" fontId="23" fillId="0" borderId="19" xfId="3" applyFont="1" applyBorder="1" applyAlignment="1">
      <alignment vertical="center"/>
    </xf>
    <xf numFmtId="0" fontId="20" fillId="0" borderId="19" xfId="3" applyFont="1" applyBorder="1" applyAlignment="1">
      <alignment horizontal="right" vertical="center" wrapText="1"/>
    </xf>
    <xf numFmtId="164" fontId="20" fillId="0" borderId="0" xfId="3" applyNumberFormat="1" applyFont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3" fontId="18" fillId="0" borderId="0" xfId="4" applyNumberFormat="1" applyFont="1" applyAlignment="1">
      <alignment vertical="center"/>
    </xf>
    <xf numFmtId="3" fontId="21" fillId="0" borderId="0" xfId="0" applyNumberFormat="1" applyFont="1"/>
    <xf numFmtId="0" fontId="23" fillId="0" borderId="20" xfId="3" applyFont="1" applyBorder="1" applyAlignment="1">
      <alignment vertical="center"/>
    </xf>
    <xf numFmtId="0" fontId="20" fillId="0" borderId="20" xfId="3" applyFont="1" applyBorder="1" applyAlignment="1">
      <alignment horizontal="right" vertical="center"/>
    </xf>
    <xf numFmtId="0" fontId="20" fillId="0" borderId="20" xfId="3" applyFont="1" applyBorder="1" applyAlignment="1">
      <alignment horizontal="right" wrapText="1"/>
    </xf>
    <xf numFmtId="0" fontId="20" fillId="0" borderId="20" xfId="3" applyFont="1" applyBorder="1"/>
    <xf numFmtId="0" fontId="23" fillId="0" borderId="20" xfId="3" applyFont="1" applyBorder="1"/>
    <xf numFmtId="3" fontId="16" fillId="0" borderId="0" xfId="3" applyNumberFormat="1"/>
    <xf numFmtId="164" fontId="21" fillId="0" borderId="0" xfId="3" applyNumberFormat="1" applyFont="1" applyAlignment="1">
      <alignment horizontal="center" vertical="center"/>
    </xf>
    <xf numFmtId="166" fontId="16" fillId="0" borderId="0" xfId="2" applyNumberFormat="1" applyFont="1"/>
    <xf numFmtId="166" fontId="16" fillId="0" borderId="0" xfId="3" applyNumberFormat="1"/>
    <xf numFmtId="0" fontId="23" fillId="0" borderId="21" xfId="3" applyFont="1" applyBorder="1" applyAlignment="1">
      <alignment vertical="center"/>
    </xf>
    <xf numFmtId="0" fontId="18" fillId="0" borderId="21" xfId="3" applyFont="1" applyBorder="1" applyAlignment="1">
      <alignment horizontal="right" wrapText="1"/>
    </xf>
    <xf numFmtId="0" fontId="20" fillId="0" borderId="21" xfId="3" applyFont="1" applyBorder="1"/>
    <xf numFmtId="0" fontId="23" fillId="0" borderId="22" xfId="3" applyFont="1" applyBorder="1" applyAlignment="1">
      <alignment vertical="center"/>
    </xf>
    <xf numFmtId="3" fontId="17" fillId="0" borderId="22" xfId="0" applyNumberFormat="1" applyFont="1" applyBorder="1"/>
    <xf numFmtId="0" fontId="23" fillId="0" borderId="19" xfId="3" applyFont="1" applyBorder="1" applyAlignment="1">
      <alignment horizontal="center"/>
    </xf>
    <xf numFmtId="0" fontId="20" fillId="0" borderId="19" xfId="3" applyFont="1" applyBorder="1"/>
    <xf numFmtId="0" fontId="23" fillId="0" borderId="20" xfId="3" applyFont="1" applyBorder="1" applyAlignment="1">
      <alignment horizontal="center"/>
    </xf>
    <xf numFmtId="0" fontId="23" fillId="0" borderId="21" xfId="3" applyFont="1" applyBorder="1" applyAlignment="1">
      <alignment horizontal="center"/>
    </xf>
    <xf numFmtId="0" fontId="23" fillId="0" borderId="22" xfId="3" applyFont="1" applyBorder="1"/>
    <xf numFmtId="0" fontId="21" fillId="0" borderId="22" xfId="3" applyFont="1" applyBorder="1"/>
    <xf numFmtId="3" fontId="20" fillId="0" borderId="19" xfId="3" applyNumberFormat="1" applyFont="1" applyBorder="1" applyAlignment="1">
      <alignment horizontal="right" indent="1"/>
    </xf>
    <xf numFmtId="3" fontId="20" fillId="0" borderId="20" xfId="3" applyNumberFormat="1" applyFont="1" applyBorder="1" applyAlignment="1">
      <alignment horizontal="right" indent="1"/>
    </xf>
    <xf numFmtId="3" fontId="20" fillId="0" borderId="20" xfId="4" applyNumberFormat="1" applyFont="1" applyBorder="1" applyAlignment="1">
      <alignment horizontal="right" vertical="center" indent="1"/>
    </xf>
    <xf numFmtId="3" fontId="20" fillId="0" borderId="21" xfId="3" applyNumberFormat="1" applyFont="1" applyBorder="1" applyAlignment="1">
      <alignment horizontal="right" indent="1"/>
    </xf>
    <xf numFmtId="3" fontId="21" fillId="0" borderId="22" xfId="3" applyNumberFormat="1" applyFont="1" applyBorder="1" applyAlignment="1">
      <alignment horizontal="right" indent="1"/>
    </xf>
    <xf numFmtId="164" fontId="4" fillId="0" borderId="0" xfId="1" applyNumberFormat="1" applyFont="1" applyFill="1"/>
    <xf numFmtId="3" fontId="1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vertical="center"/>
    </xf>
    <xf numFmtId="3" fontId="21" fillId="0" borderId="23" xfId="0" applyNumberFormat="1" applyFont="1" applyBorder="1" applyAlignment="1">
      <alignment wrapText="1"/>
    </xf>
    <xf numFmtId="3" fontId="21" fillId="0" borderId="23" xfId="0" applyNumberFormat="1" applyFont="1" applyBorder="1"/>
    <xf numFmtId="3" fontId="24" fillId="0" borderId="23" xfId="0" applyNumberFormat="1" applyFont="1" applyBorder="1"/>
    <xf numFmtId="3" fontId="18" fillId="0" borderId="17" xfId="0" applyNumberFormat="1" applyFont="1" applyBorder="1" applyAlignment="1">
      <alignment horizontal="right" vertical="center" wrapText="1"/>
    </xf>
    <xf numFmtId="3" fontId="21" fillId="0" borderId="23" xfId="0" applyNumberFormat="1" applyFont="1" applyBorder="1" applyAlignment="1">
      <alignment vertical="center"/>
    </xf>
    <xf numFmtId="3" fontId="24" fillId="0" borderId="23" xfId="0" applyNumberFormat="1" applyFont="1" applyBorder="1" applyAlignment="1">
      <alignment vertical="center"/>
    </xf>
    <xf numFmtId="3" fontId="20" fillId="0" borderId="19" xfId="4" applyNumberFormat="1" applyFont="1" applyBorder="1" applyAlignment="1">
      <alignment horizontal="right" vertical="center" indent="1"/>
    </xf>
    <xf numFmtId="3" fontId="20" fillId="0" borderId="19" xfId="3" applyNumberFormat="1" applyFont="1" applyBorder="1" applyAlignment="1">
      <alignment horizontal="right" vertical="center" indent="1"/>
    </xf>
    <xf numFmtId="3" fontId="18" fillId="0" borderId="20" xfId="4" applyNumberFormat="1" applyFont="1" applyBorder="1" applyAlignment="1">
      <alignment horizontal="right" vertical="center" indent="1"/>
    </xf>
    <xf numFmtId="3" fontId="24" fillId="0" borderId="20" xfId="4" applyNumberFormat="1" applyFont="1" applyBorder="1" applyAlignment="1">
      <alignment horizontal="right" vertical="center" indent="1"/>
    </xf>
    <xf numFmtId="3" fontId="20" fillId="0" borderId="21" xfId="3" applyNumberFormat="1" applyFont="1" applyBorder="1" applyAlignment="1">
      <alignment horizontal="right" vertical="center" indent="1"/>
    </xf>
    <xf numFmtId="3" fontId="20" fillId="0" borderId="22" xfId="3" applyNumberFormat="1" applyFont="1" applyBorder="1" applyAlignment="1">
      <alignment horizontal="right" indent="1"/>
    </xf>
    <xf numFmtId="3" fontId="18" fillId="0" borderId="22" xfId="4" applyNumberFormat="1" applyFont="1" applyBorder="1" applyAlignment="1">
      <alignment horizontal="right" vertical="center" indent="1"/>
    </xf>
    <xf numFmtId="3" fontId="16" fillId="0" borderId="19" xfId="3" applyNumberFormat="1" applyBorder="1" applyAlignment="1">
      <alignment horizontal="right" indent="1"/>
    </xf>
    <xf numFmtId="3" fontId="16" fillId="0" borderId="20" xfId="3" applyNumberFormat="1" applyBorder="1" applyAlignment="1">
      <alignment horizontal="right" indent="1"/>
    </xf>
    <xf numFmtId="3" fontId="16" fillId="0" borderId="21" xfId="3" applyNumberFormat="1" applyBorder="1" applyAlignment="1">
      <alignment horizontal="right" indent="1"/>
    </xf>
    <xf numFmtId="3" fontId="23" fillId="0" borderId="22" xfId="3" applyNumberFormat="1" applyFont="1" applyBorder="1" applyAlignment="1">
      <alignment horizontal="right" indent="1"/>
    </xf>
    <xf numFmtId="167" fontId="20" fillId="0" borderId="19" xfId="3" applyNumberFormat="1" applyFont="1" applyBorder="1" applyAlignment="1">
      <alignment horizontal="right" indent="1"/>
    </xf>
    <xf numFmtId="167" fontId="20" fillId="0" borderId="20" xfId="1" applyNumberFormat="1" applyFont="1" applyBorder="1" applyAlignment="1">
      <alignment horizontal="right" indent="1"/>
    </xf>
    <xf numFmtId="167" fontId="20" fillId="0" borderId="20" xfId="1" applyNumberFormat="1" applyFont="1" applyBorder="1" applyAlignment="1">
      <alignment horizontal="right" vertical="center" indent="1"/>
    </xf>
    <xf numFmtId="167" fontId="20" fillId="0" borderId="21" xfId="1" applyNumberFormat="1" applyFont="1" applyBorder="1" applyAlignment="1">
      <alignment horizontal="right" indent="1"/>
    </xf>
    <xf numFmtId="167" fontId="20" fillId="0" borderId="19" xfId="3" applyNumberFormat="1" applyFont="1" applyBorder="1" applyAlignment="1">
      <alignment horizontal="right" vertical="center" indent="1"/>
    </xf>
    <xf numFmtId="167" fontId="20" fillId="0" borderId="20" xfId="3" applyNumberFormat="1" applyFont="1" applyBorder="1" applyAlignment="1">
      <alignment horizontal="right" vertical="center" indent="1"/>
    </xf>
    <xf numFmtId="167" fontId="21" fillId="0" borderId="20" xfId="3" applyNumberFormat="1" applyFont="1" applyBorder="1" applyAlignment="1">
      <alignment horizontal="right" vertical="center" indent="1"/>
    </xf>
    <xf numFmtId="167" fontId="20" fillId="0" borderId="21" xfId="3" applyNumberFormat="1" applyFont="1" applyBorder="1" applyAlignment="1">
      <alignment horizontal="right" vertical="center" indent="1"/>
    </xf>
    <xf numFmtId="167" fontId="21" fillId="0" borderId="22" xfId="1" applyNumberFormat="1" applyFont="1" applyBorder="1" applyAlignment="1">
      <alignment horizontal="right" indent="1"/>
    </xf>
    <xf numFmtId="0" fontId="24" fillId="0" borderId="20" xfId="3" applyFont="1" applyBorder="1" applyAlignment="1">
      <alignment horizontal="right" wrapText="1"/>
    </xf>
    <xf numFmtId="0" fontId="20" fillId="0" borderId="19" xfId="3" applyFont="1" applyBorder="1" applyAlignment="1">
      <alignment horizontal="right" vertical="center"/>
    </xf>
    <xf numFmtId="3" fontId="20" fillId="0" borderId="19" xfId="3" applyNumberFormat="1" applyFont="1" applyBorder="1" applyAlignment="1">
      <alignment horizontal="right" vertical="center"/>
    </xf>
    <xf numFmtId="0" fontId="16" fillId="0" borderId="0" xfId="3" applyAlignment="1">
      <alignment vertical="center"/>
    </xf>
    <xf numFmtId="3" fontId="20" fillId="0" borderId="17" xfId="3" applyNumberFormat="1" applyFont="1" applyBorder="1" applyAlignment="1">
      <alignment horizontal="right" indent="1"/>
    </xf>
    <xf numFmtId="3" fontId="18" fillId="0" borderId="17" xfId="4" applyNumberFormat="1" applyFont="1" applyBorder="1" applyAlignment="1">
      <alignment horizontal="right" vertical="center" indent="1"/>
    </xf>
    <xf numFmtId="167" fontId="20" fillId="0" borderId="17" xfId="3" applyNumberFormat="1" applyFont="1" applyBorder="1" applyAlignment="1">
      <alignment horizontal="right" indent="1"/>
    </xf>
    <xf numFmtId="0" fontId="25" fillId="0" borderId="0" xfId="3" applyFont="1"/>
    <xf numFmtId="3" fontId="13" fillId="6" borderId="0" xfId="0" applyNumberFormat="1" applyFont="1" applyFill="1"/>
    <xf numFmtId="3" fontId="13" fillId="6" borderId="0" xfId="0" applyNumberFormat="1" applyFont="1" applyFill="1" applyAlignment="1">
      <alignment wrapText="1"/>
    </xf>
    <xf numFmtId="0" fontId="26" fillId="8" borderId="0" xfId="0" applyFont="1" applyFill="1"/>
    <xf numFmtId="3" fontId="7" fillId="3" borderId="25" xfId="0" applyNumberFormat="1" applyFont="1" applyFill="1" applyBorder="1" applyAlignment="1">
      <alignment horizontal="right" vertical="center" wrapText="1" indent="1"/>
    </xf>
    <xf numFmtId="3" fontId="7" fillId="4" borderId="25" xfId="0" applyNumberFormat="1" applyFont="1" applyFill="1" applyBorder="1" applyAlignment="1">
      <alignment horizontal="right" vertical="center" wrapText="1" indent="1"/>
    </xf>
    <xf numFmtId="0" fontId="26" fillId="8" borderId="24" xfId="0" applyFont="1" applyFill="1" applyBorder="1"/>
    <xf numFmtId="0" fontId="4" fillId="0" borderId="24" xfId="0" applyFont="1" applyFill="1" applyBorder="1"/>
    <xf numFmtId="3" fontId="7" fillId="3" borderId="26" xfId="0" applyNumberFormat="1" applyFont="1" applyFill="1" applyBorder="1" applyAlignment="1">
      <alignment horizontal="right" vertical="center" wrapText="1" indent="1"/>
    </xf>
    <xf numFmtId="3" fontId="7" fillId="4" borderId="26" xfId="0" applyNumberFormat="1" applyFont="1" applyFill="1" applyBorder="1" applyAlignment="1">
      <alignment horizontal="right" vertical="center" wrapText="1" indent="1"/>
    </xf>
    <xf numFmtId="3" fontId="5" fillId="2" borderId="27" xfId="0" applyNumberFormat="1" applyFont="1" applyFill="1" applyBorder="1" applyAlignment="1">
      <alignment horizontal="center" vertical="center" wrapText="1"/>
    </xf>
    <xf numFmtId="3" fontId="14" fillId="0" borderId="28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center" vertical="center"/>
    </xf>
    <xf numFmtId="3" fontId="26" fillId="6" borderId="29" xfId="0" applyNumberFormat="1" applyFont="1" applyFill="1" applyBorder="1"/>
    <xf numFmtId="3" fontId="4" fillId="0" borderId="29" xfId="0" applyNumberFormat="1" applyFont="1" applyBorder="1"/>
    <xf numFmtId="3" fontId="7" fillId="3" borderId="30" xfId="0" applyNumberFormat="1" applyFont="1" applyFill="1" applyBorder="1" applyAlignment="1">
      <alignment horizontal="right" vertical="center" wrapText="1" indent="1"/>
    </xf>
    <xf numFmtId="3" fontId="7" fillId="4" borderId="30" xfId="0" applyNumberFormat="1" applyFont="1" applyFill="1" applyBorder="1" applyAlignment="1">
      <alignment horizontal="right" vertical="center" wrapText="1" indent="1"/>
    </xf>
    <xf numFmtId="3" fontId="10" fillId="0" borderId="29" xfId="0" applyNumberFormat="1" applyFont="1" applyBorder="1" applyAlignment="1">
      <alignment horizontal="center" vertical="center"/>
    </xf>
    <xf numFmtId="3" fontId="5" fillId="2" borderId="31" xfId="0" applyNumberFormat="1" applyFont="1" applyFill="1" applyBorder="1" applyAlignment="1">
      <alignment horizontal="center" vertical="center" wrapText="1"/>
    </xf>
    <xf numFmtId="3" fontId="14" fillId="0" borderId="32" xfId="0" applyNumberFormat="1" applyFont="1" applyFill="1" applyBorder="1" applyAlignment="1">
      <alignment horizontal="right" indent="1"/>
    </xf>
    <xf numFmtId="3" fontId="4" fillId="0" borderId="33" xfId="0" applyNumberFormat="1" applyFont="1" applyBorder="1"/>
    <xf numFmtId="3" fontId="7" fillId="3" borderId="34" xfId="0" applyNumberFormat="1" applyFont="1" applyFill="1" applyBorder="1" applyAlignment="1">
      <alignment horizontal="right" vertical="center" wrapText="1" indent="1"/>
    </xf>
    <xf numFmtId="3" fontId="7" fillId="4" borderId="34" xfId="0" applyNumberFormat="1" applyFont="1" applyFill="1" applyBorder="1" applyAlignment="1">
      <alignment horizontal="right" vertical="center" wrapText="1" indent="1"/>
    </xf>
    <xf numFmtId="0" fontId="10" fillId="0" borderId="33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3" fontId="14" fillId="0" borderId="36" xfId="0" applyNumberFormat="1" applyFont="1" applyFill="1" applyBorder="1" applyAlignment="1">
      <alignment horizontal="right" vertical="center" indent="1"/>
    </xf>
    <xf numFmtId="3" fontId="27" fillId="7" borderId="33" xfId="0" applyNumberFormat="1" applyFont="1" applyFill="1" applyBorder="1"/>
    <xf numFmtId="3" fontId="27" fillId="7" borderId="0" xfId="0" applyNumberFormat="1" applyFont="1" applyFill="1" applyBorder="1"/>
    <xf numFmtId="3" fontId="27" fillId="7" borderId="0" xfId="0" applyNumberFormat="1" applyFont="1" applyFill="1" applyBorder="1" applyAlignment="1">
      <alignment wrapText="1"/>
    </xf>
    <xf numFmtId="3" fontId="27" fillId="7" borderId="37" xfId="0" applyNumberFormat="1" applyFont="1" applyFill="1" applyBorder="1"/>
    <xf numFmtId="0" fontId="18" fillId="0" borderId="20" xfId="3" applyFont="1" applyBorder="1" applyAlignment="1">
      <alignment horizontal="right" vertical="center"/>
    </xf>
    <xf numFmtId="0" fontId="20" fillId="0" borderId="21" xfId="3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</cellXfs>
  <cellStyles count="5">
    <cellStyle name="Migliaia" xfId="1" builtinId="3"/>
    <cellStyle name="Migliaia 2" xfId="4" xr:uid="{68C5FDE2-FA9D-4CF3-8D1F-51409C270BCD}"/>
    <cellStyle name="Normale" xfId="0" builtinId="0"/>
    <cellStyle name="Normale 2" xfId="3" xr:uid="{E54C7135-60F6-4AD4-B326-C7C4B4F9F710}"/>
    <cellStyle name="Percentuale" xfId="2" builtinId="5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 style="thick">
          <color theme="9" tint="0.39994506668294322"/>
        </left>
        <right/>
        <top style="thin">
          <color theme="4" tint="0.39997558519241921"/>
        </top>
        <bottom style="thin">
          <color theme="4" tint="0.3999755851924192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 style="thick">
          <color theme="6" tint="0.39994506668294322"/>
        </left>
        <right/>
        <top style="thin">
          <color theme="4" tint="0.39997558519241921"/>
        </top>
        <bottom style="thin">
          <color theme="4" tint="0.3999755851924192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 style="medium">
          <color theme="3" tint="0.39994506668294322"/>
        </left>
        <right/>
        <top style="thin">
          <color theme="4" tint="0.39997558519241921"/>
        </top>
        <bottom style="thin">
          <color theme="4" tint="0.3999755851924192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relativeIndent="1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EFDF2577-5C61-44E6-A63D-77AAF6F1438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externalLink" Target="externalLinks/externalLink1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externalLink" Target="externalLinks/externalLink3.xml" /><Relationship Id="rId4" Type="http://schemas.openxmlformats.org/officeDocument/2006/relationships/externalLink" Target="externalLinks/externalLink2.xml" /><Relationship Id="rId9" Type="http://schemas.openxmlformats.org/officeDocument/2006/relationships/calcChain" Target="calcChain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26.0.20.71/share2$/FINANZEAD/Dati/DFZGMN82R13D708S/Desktop/Ristoro%20soggiorno%202021/Ristoro%20imposta%20di%20soggiorno%20DL_41_2021_9_giugno_v1.xlsx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fzgmn82r13d708s/Documents/Copia%20di%2020201105_ISOGG_hp_riparto_xINVIO%20(002).xlsx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Ferri/Downloads/20210712_Riparto1150mln_InvioRG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con dettaglio"/>
      <sheetName val="Elenco Comuni per ristoro"/>
      <sheetName val="rec dati per ristoro 21 (13mag)"/>
      <sheetName val="Col casi alla San 13 mag 2021"/>
      <sheetName val="Previsione 2020_2021"/>
      <sheetName val="Comuni con get19 e previ21 null"/>
      <sheetName val="new entry"/>
      <sheetName val="Sogg gen-feb 19 (13.5.21)"/>
      <sheetName val="Soggiorno mar-dic 19 (13.5.21)"/>
      <sheetName val="Soggiorno gen-feb20 (13.5.21)"/>
      <sheetName val="Soggiorno mar-dic 20 (13.5.21)"/>
      <sheetName val="Soggiorno gen-feb 21 (13.5.21)"/>
      <sheetName val="comuni imposta soggiorno"/>
      <sheetName val="Previsione comuni 2020"/>
      <sheetName val="Previsione 2021 comuni BDAP"/>
      <sheetName val="Recupero dati 2021 (13.5.21)"/>
      <sheetName val="ANAGRAFICA 2020"/>
      <sheetName val="Comuni con istit. dal 2020"/>
      <sheetName val="Unioni di Comuni"/>
      <sheetName val="Contributo di sbarco"/>
      <sheetName val="Elenco DLTFF"/>
      <sheetName val="Allegato A"/>
    </sheetNames>
    <sheetDataSet>
      <sheetData sheetId="0"/>
      <sheetData sheetId="1"/>
      <sheetData sheetId="2"/>
      <sheetData sheetId="3"/>
      <sheetData sheetId="4">
        <row r="1">
          <cell r="BF1">
            <v>52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_datiGETTITO"/>
      <sheetName val="chk_datiGETTITO (2)"/>
    </sheetNames>
    <sheetDataSet>
      <sheetData sheetId="0"/>
      <sheetData sheetId="1">
        <row r="8">
          <cell r="A8" t="str">
            <v>H501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M senza CERTIF"/>
      <sheetName val="Foglio1"/>
      <sheetName val="Rev RGS"/>
      <sheetName val="Schema riparto"/>
      <sheetName val="cruscotto"/>
      <sheetName val="2021_Soggiorno_ALL_A_250mln"/>
    </sheetNames>
    <sheetDataSet>
      <sheetData sheetId="0"/>
      <sheetData sheetId="1"/>
      <sheetData sheetId="2"/>
      <sheetData sheetId="3">
        <row r="2">
          <cell r="AS2">
            <v>80000000</v>
          </cell>
          <cell r="AT2">
            <v>232589563.39908713</v>
          </cell>
          <cell r="AX2">
            <v>837410436.60091281</v>
          </cell>
        </row>
      </sheetData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F6149D-70BF-4F75-893C-4C198A618295}" name="Tabella1" displayName="Tabella1" ref="B6:AS1596" totalsRowShown="0" headerRowDxfId="48" dataDxfId="46" headerRowBorderDxfId="47" tableBorderDxfId="45" totalsRowBorderDxfId="44">
  <autoFilter ref="B6:AS1596" xr:uid="{BCF6149D-70BF-4F75-893C-4C198A618295}"/>
  <tableColumns count="44">
    <tableColumn id="1" xr3:uid="{65817BCE-3BA4-4C4A-9891-87BA1DC3F000}" name="COMPARTO" dataDxfId="43"/>
    <tableColumn id="2" xr3:uid="{6C20CB8F-4AB7-4567-88E5-BD82B154EE4E}" name="codBDAP" dataDxfId="42"/>
    <tableColumn id="3" xr3:uid="{D6E72F5D-8CAC-459D-8E99-B69A3C4B2BD3}" name="codSIOPE" dataDxfId="41"/>
    <tableColumn id="4" xr3:uid="{DB488F6A-0A44-4D91-81C4-AFE1DC15DD89}" name="MINT" dataDxfId="40"/>
    <tableColumn id="5" xr3:uid="{A0DE157A-F863-4447-A7E2-9CEE46295123}" name="AREA" dataDxfId="39"/>
    <tableColumn id="6" xr3:uid="{FF816151-2CCA-4ED3-95D6-77EEC1374A88}" name="REGIONE" dataDxfId="38"/>
    <tableColumn id="7" xr3:uid="{5F7AD2A4-DD56-4DAD-83DF-8209FB35D95F}" name="PROVINCIA" dataDxfId="37"/>
    <tableColumn id="8" xr3:uid="{B994C003-3400-4332-91E8-237516740E97}" name="CAP" dataDxfId="36"/>
    <tableColumn id="9" xr3:uid="{482AD637-9160-4F8B-88CE-E96F01DAE51A}" name="DEM" dataDxfId="35"/>
    <tableColumn id="10" xr3:uid="{66CCDF27-5551-400D-AD04-2D7E52828021}" name="ENTE" dataDxfId="34"/>
    <tableColumn id="11" xr3:uid="{4DB1D095-8EFA-4697-85BA-8E07F725D308}" name="POP" dataDxfId="33"/>
    <tableColumn id="12" xr3:uid="{4E134BB5-0DF5-42B8-BF94-F278643D9D5D}" name="Assegnazioni da fondone 2020 (netto quota agevolazioni Tari)" dataDxfId="32"/>
    <tableColumn id="13" xr3:uid="{EC851137-16F8-4F9F-8608-ED53AD0FA373}" name="Perdite  entrate 2020 da certificazione (netto Soggiorno, ristori IMU-OSP, agevolazioni Tari)" dataDxfId="31"/>
    <tableColumn id="14" xr3:uid="{A06C4269-0196-4F25-A827-BF9259A53811}" name="Stima minori entrate nette 2021" dataDxfId="30"/>
    <tableColumn id="15" xr3:uid="{73D1FA15-E2D7-4E54-AA99-136CCC72140E}" name="Avanzo netto fondone 2020 (comprende maggiori/ minori spese)" dataDxfId="29"/>
    <tableColumn id="16" xr3:uid="{D9BE35B5-42DD-4A0B-A3AE-64874B50B81D}" name="ACCONTO 2021 con clausola quota minima 200 euro" dataDxfId="28"/>
    <tableColumn id="17" xr3:uid="{C4431687-605D-41FE-A26A-1537DF4FC69C}" name="Saldo 2021 quota disavanzi 2020" dataDxfId="27"/>
    <tableColumn id="18" xr3:uid="{D640D81E-C8C5-4BF3-B097-2354792161EF}" name="Saldo 2021 quota Add.le IRPEF" dataDxfId="26"/>
    <tableColumn id="19" xr3:uid="{F3E66C79-5A4C-4A95-9986-C3CAE1DD7FA6}" name="Saldo 2021 quota ristoro residuo" dataDxfId="25"/>
    <tableColumn id="20" xr3:uid="{EBFFA6F7-2816-4483-9C4B-9A0AE45AB95E}" name="SALDO 2021_x000a_(CSC 14lug)" dataDxfId="24"/>
    <tableColumn id="21" xr3:uid="{C24F91AE-2F02-47EB-8D81-4258AEB5240B}" name="Totale fondone 2021" dataDxfId="23"/>
    <tableColumn id="22" xr3:uid="{50B27C82-D68A-4AC8-9F52-6EAC5D619FEE}" name="Totale risorse certificazioe/ fondone 2021" dataDxfId="22"/>
    <tableColumn id="23" xr3:uid="{51A6D223-16D5-44AA-9767-7DB4B110B660}" name="Stima fabbisogno 2021 (comprese soglie minime, quote intangibili e eventuale integrazione a salvaguardia)" dataDxfId="21"/>
    <tableColumn id="24" xr3:uid="{5EA5DE0B-C90D-4A2E-8492-9CBAEBF4E1A4}" name="Test coerenza (risorse - fabbisogno &gt; 0)" dataDxfId="20"/>
    <tableColumn id="25" xr3:uid="{BFA1747E-A44D-477E-A2D2-5248AECB5C8A}" name="Ristoro soggiorno 2021 _x000a_(1a quota 250 mln.- CSC 22 giu)" dataDxfId="19"/>
    <tableColumn id="26" xr3:uid="{254F47EA-DB55-4D38-BF62-08586B6267A8}" name="Canone unico 2021 _x000a_(proiezione annua)" dataDxfId="18"/>
    <tableColumn id="28" xr3:uid="{EDD88242-2F60-4C9F-AA73-D0A8C09773E1}" name="Agevolazioni Tari non domestiche" dataDxfId="17"/>
    <tableColumn id="29" xr3:uid="{E4E02167-B751-4204-B0F8-922D71F38043}" name="Fondo solidarietà alimentare allargato 2021" dataDxfId="16"/>
    <tableColumn id="30" xr3:uid="{F3310240-0239-4682-A118-5C6534296D73}" name="IMU 2020 _x000a_definita nel 2021 (2a rata 2020 articoli 9 e 9-bis, DL 137/2020)" dataDxfId="15"/>
    <tableColumn id="31" xr3:uid="{C5263109-A129-4279-BB7C-B1945CB82F85}" name="IMU 2021 (Art. 177, co. 2, DL 34/2020)" dataDxfId="14"/>
    <tableColumn id="44" xr3:uid="{A5596475-413D-4FD1-B0D8-971954EF942B}" name="Totale altre assegnazioni" dataDxfId="13"/>
    <tableColumn id="32" xr3:uid="{AA78B8D5-961F-49B6-8DBB-070FC8BD68B1}" name="Minori spese 2020 &quot;COVID-19&quot; (d) (originale, con rettifica BZ)" dataDxfId="12"/>
    <tableColumn id="33" xr3:uid="{B8555BFF-2E6B-4C0B-A11D-5B12425EADF0}" name="Minori spese 2020 &quot;COVID-19&quot; (d) rettificate" dataDxfId="11"/>
    <tableColumn id="34" xr3:uid="{A1D87E1C-D031-4820-BF5B-1711C33D5D37}" name="di cui FCDE (da rettificare)" dataDxfId="10"/>
    <tableColumn id="35" xr3:uid="{7FE20A1C-7660-47E5-85CA-B8649DB89870}" name="di cui FCDE rettificate" dataDxfId="9"/>
    <tableColumn id="36" xr3:uid="{4A0F504E-37A7-4447-81C4-1A235450B5CB}" name="diff FCDE" dataDxfId="8"/>
    <tableColumn id="37" xr3:uid="{54AAA0E8-8085-4D10-B77F-043F072A0F66}" name="Minori spese diverse da certificazione" dataDxfId="7"/>
    <tableColumn id="38" xr3:uid="{3A4DC9D0-9DDA-413D-8408-04E57CA004F3}" name="Minori spese diverse rettificate" dataDxfId="6"/>
    <tableColumn id="39" xr3:uid="{A291DD9E-26C7-4C13-AAD7-40B24147D96C}" name="diff altre minori spese" dataDxfId="5"/>
    <tableColumn id="40" xr3:uid="{30EF4664-2DE2-4276-B72A-0C87E534BDB5}" name="Saldo complessivo netto 2020 (solo avanzi da fondone)" dataDxfId="4"/>
    <tableColumn id="42" xr3:uid="{6C97A277-6583-4330-BBB2-151E66335128}" name="Saldo netto da certificazione" dataDxfId="3"/>
    <tableColumn id="43" xr3:uid="{F3D912ED-BB80-43BE-BEDB-C057DD779937}" name="diff saldo netto" dataDxfId="2"/>
    <tableColumn id="45" xr3:uid="{D4057F4B-2610-4B33-BFA6-5F5F4210B3A4}" name="MINORI entrate 2020 nette NO REVISIONI" dataDxfId="1"/>
    <tableColumn id="46" xr3:uid="{1D46C12A-B864-4166-AD87-1526B181A5E9}" name="diff minori ent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AAFE2-0424-43F1-ACEC-456D93A35105}">
  <dimension ref="A1:AS1602"/>
  <sheetViews>
    <sheetView showGridLines="0" tabSelected="1" topLeftCell="O51" workbookViewId="0"/>
  </sheetViews>
  <sheetFormatPr defaultColWidth="9.14453125" defaultRowHeight="11.25" x14ac:dyDescent="0.15"/>
  <cols>
    <col min="1" max="1" width="2.82421875" style="1" customWidth="1"/>
    <col min="2" max="2" width="11.43359375" style="1" customWidth="1"/>
    <col min="3" max="3" width="9.55078125" style="1" customWidth="1"/>
    <col min="4" max="4" width="9.68359375" style="1" customWidth="1"/>
    <col min="5" max="5" width="7.26171875" style="1" customWidth="1"/>
    <col min="6" max="6" width="9.14453125" style="1"/>
    <col min="7" max="7" width="9.68359375" style="1" customWidth="1"/>
    <col min="8" max="8" width="11.02734375" style="1" customWidth="1"/>
    <col min="9" max="10" width="9.14453125" style="1"/>
    <col min="11" max="11" width="20.84765625" style="1" customWidth="1"/>
    <col min="12" max="12" width="10.0859375" style="2" bestFit="1" customWidth="1"/>
    <col min="13" max="32" width="14.125" style="2" customWidth="1"/>
    <col min="33" max="33" width="10.76171875" style="3" bestFit="1" customWidth="1"/>
    <col min="34" max="34" width="11.1640625" style="3" bestFit="1" customWidth="1"/>
    <col min="35" max="36" width="9.81640625" style="3" bestFit="1" customWidth="1"/>
    <col min="37" max="37" width="9.28125" style="3" bestFit="1" customWidth="1"/>
    <col min="38" max="38" width="10.76171875" style="3" bestFit="1" customWidth="1"/>
    <col min="39" max="39" width="11.1640625" style="3" bestFit="1" customWidth="1"/>
    <col min="40" max="40" width="9.81640625" style="3" bestFit="1" customWidth="1"/>
    <col min="41" max="41" width="11.1640625" style="3" bestFit="1" customWidth="1"/>
    <col min="42" max="42" width="10.76171875" style="3" bestFit="1" customWidth="1"/>
    <col min="43" max="43" width="9.81640625" style="3" bestFit="1" customWidth="1"/>
    <col min="44" max="44" width="13.1796875" style="3" bestFit="1" customWidth="1"/>
    <col min="45" max="45" width="10.76171875" style="3" customWidth="1"/>
    <col min="46" max="16384" width="9.14453125" style="3"/>
  </cols>
  <sheetData>
    <row r="1" spans="1:45" ht="21" x14ac:dyDescent="0.3">
      <c r="B1" s="4" t="s">
        <v>4809</v>
      </c>
      <c r="K1" s="14"/>
      <c r="L1" s="15"/>
      <c r="M1" s="151" t="s">
        <v>4867</v>
      </c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3"/>
      <c r="Y1" s="154"/>
      <c r="Z1" s="138" t="s">
        <v>4868</v>
      </c>
      <c r="AA1" s="126"/>
      <c r="AB1" s="126"/>
      <c r="AC1" s="126"/>
      <c r="AD1" s="127"/>
      <c r="AE1" s="126"/>
      <c r="AF1" s="126"/>
      <c r="AG1" s="131" t="s">
        <v>4869</v>
      </c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</row>
    <row r="2" spans="1:45" ht="15" x14ac:dyDescent="0.15">
      <c r="B2" s="5" t="s">
        <v>4810</v>
      </c>
      <c r="F2" s="157" t="str">
        <f>+G7</f>
        <v>LOMBARDIA</v>
      </c>
      <c r="M2" s="145"/>
      <c r="Z2" s="139"/>
      <c r="AG2" s="132"/>
    </row>
    <row r="3" spans="1:45" ht="15" thickBot="1" x14ac:dyDescent="0.25">
      <c r="K3" s="16" t="s">
        <v>4811</v>
      </c>
      <c r="L3" s="129">
        <v>59641488</v>
      </c>
      <c r="M3" s="146">
        <v>3196255457.1759567</v>
      </c>
      <c r="N3" s="39">
        <v>-2764458284.5205979</v>
      </c>
      <c r="O3" s="39">
        <v>1553644535.3209836</v>
      </c>
      <c r="P3" s="39">
        <v>1348284623.2288144</v>
      </c>
      <c r="Q3" s="39">
        <v>199999999.99997464</v>
      </c>
      <c r="R3" s="39">
        <v>232589563.39908701</v>
      </c>
      <c r="S3" s="39">
        <v>80000000.000000045</v>
      </c>
      <c r="T3" s="39">
        <v>837410436.60090876</v>
      </c>
      <c r="U3" s="39">
        <v>1150000000.0000045</v>
      </c>
      <c r="V3" s="39">
        <v>1349999999.9999728</v>
      </c>
      <c r="W3" s="39">
        <v>2930874186.627882</v>
      </c>
      <c r="X3" s="39">
        <v>1119753294.9098299</v>
      </c>
      <c r="Y3" s="129">
        <v>1811120891.7180414</v>
      </c>
      <c r="Z3" s="140">
        <v>249999999.99999976</v>
      </c>
      <c r="AA3" s="39">
        <v>329999999.99999928</v>
      </c>
      <c r="AB3" s="39">
        <v>600000000.3072778</v>
      </c>
      <c r="AC3" s="39">
        <v>499999999.81999904</v>
      </c>
      <c r="AD3" s="39">
        <v>48169410.397378109</v>
      </c>
      <c r="AE3" s="39">
        <v>63095959.050000027</v>
      </c>
      <c r="AF3" s="129">
        <v>1791265369.5746572</v>
      </c>
      <c r="AG3" s="133">
        <v>1608936590.1199999</v>
      </c>
      <c r="AH3" s="39">
        <v>1891995782.9441953</v>
      </c>
      <c r="AI3" s="39">
        <v>351881098</v>
      </c>
      <c r="AJ3" s="39">
        <v>471983349.87574923</v>
      </c>
      <c r="AK3" s="39">
        <v>120102251.87575102</v>
      </c>
      <c r="AL3" s="39">
        <v>1257055492.1199999</v>
      </c>
      <c r="AM3" s="39">
        <v>1420012433.068445</v>
      </c>
      <c r="AN3" s="39">
        <v>162956940.94844645</v>
      </c>
      <c r="AO3" s="39">
        <v>1338426998.7321856</v>
      </c>
      <c r="AP3" s="39">
        <v>1045510181.4113501</v>
      </c>
      <c r="AQ3" s="39">
        <v>292916817.32082677</v>
      </c>
      <c r="AR3" s="39">
        <v>-2786794745.2835989</v>
      </c>
      <c r="AS3" s="39">
        <v>22336460.76299997</v>
      </c>
    </row>
    <row r="4" spans="1:45" ht="15.75" thickTop="1" thickBot="1" x14ac:dyDescent="0.2">
      <c r="K4" s="17" t="s">
        <v>4812</v>
      </c>
      <c r="L4" s="130">
        <f t="shared" ref="L4:AS4" si="0">+SUBTOTAL(9,L7:L1596)</f>
        <v>10027602</v>
      </c>
      <c r="M4" s="147">
        <f t="shared" si="0"/>
        <v>736046889.08772242</v>
      </c>
      <c r="N4" s="40">
        <f t="shared" si="0"/>
        <v>-754068528.46200013</v>
      </c>
      <c r="O4" s="40">
        <f t="shared" si="0"/>
        <v>361062255.75386995</v>
      </c>
      <c r="P4" s="40">
        <f t="shared" si="0"/>
        <v>218341063.85122213</v>
      </c>
      <c r="Q4" s="40">
        <f t="shared" si="0"/>
        <v>48398007.641491003</v>
      </c>
      <c r="R4" s="40">
        <f t="shared" si="0"/>
        <v>41895523.43281883</v>
      </c>
      <c r="S4" s="40">
        <f t="shared" si="0"/>
        <v>20362575.592772368</v>
      </c>
      <c r="T4" s="40">
        <f t="shared" si="0"/>
        <v>206461918.04499388</v>
      </c>
      <c r="U4" s="40">
        <f t="shared" si="0"/>
        <v>268720920.14120132</v>
      </c>
      <c r="V4" s="40">
        <f t="shared" si="0"/>
        <v>317118927.78269225</v>
      </c>
      <c r="W4" s="40">
        <f t="shared" si="0"/>
        <v>577355515.06673241</v>
      </c>
      <c r="X4" s="40">
        <f t="shared" si="0"/>
        <v>282470975.10626054</v>
      </c>
      <c r="Y4" s="130">
        <f t="shared" si="0"/>
        <v>294884539.96047258</v>
      </c>
      <c r="Z4" s="141">
        <f t="shared" si="0"/>
        <v>33117754.067006622</v>
      </c>
      <c r="AA4" s="40">
        <f t="shared" si="0"/>
        <v>52199204.403082147</v>
      </c>
      <c r="AB4" s="40">
        <f t="shared" si="0"/>
        <v>92948703.507355034</v>
      </c>
      <c r="AC4" s="40">
        <f t="shared" si="0"/>
        <v>45665546.040000081</v>
      </c>
      <c r="AD4" s="40">
        <f t="shared" si="0"/>
        <v>11990369.381057898</v>
      </c>
      <c r="AE4" s="40">
        <f t="shared" si="0"/>
        <v>7067088.0900000026</v>
      </c>
      <c r="AF4" s="130">
        <f t="shared" si="0"/>
        <v>242988665.48850149</v>
      </c>
      <c r="AG4" s="134">
        <f t="shared" si="0"/>
        <v>360606367</v>
      </c>
      <c r="AH4" s="40">
        <f t="shared" si="0"/>
        <v>390183807.67881078</v>
      </c>
      <c r="AI4" s="40">
        <f t="shared" si="0"/>
        <v>102487478</v>
      </c>
      <c r="AJ4" s="40">
        <f t="shared" si="0"/>
        <v>117570658.39381374</v>
      </c>
      <c r="AK4" s="40">
        <f t="shared" si="0"/>
        <v>15083180.39381361</v>
      </c>
      <c r="AL4" s="40">
        <f t="shared" si="0"/>
        <v>258118889</v>
      </c>
      <c r="AM4" s="40">
        <f t="shared" si="0"/>
        <v>272613149.28499711</v>
      </c>
      <c r="AN4" s="40">
        <f t="shared" si="0"/>
        <v>14494260.284997031</v>
      </c>
      <c r="AO4" s="40">
        <f t="shared" si="0"/>
        <v>218341063.85122213</v>
      </c>
      <c r="AP4" s="40">
        <f t="shared" si="0"/>
        <v>188763623.17241135</v>
      </c>
      <c r="AQ4" s="40">
        <f t="shared" si="0"/>
        <v>29577440.678810634</v>
      </c>
      <c r="AR4" s="40">
        <f t="shared" si="0"/>
        <v>-764355067.44200015</v>
      </c>
      <c r="AS4" s="40">
        <f t="shared" si="0"/>
        <v>10286538.980000006</v>
      </c>
    </row>
    <row r="5" spans="1:45" s="13" customFormat="1" ht="28.5" customHeight="1" thickTop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148">
        <v>1</v>
      </c>
      <c r="N5" s="8">
        <v>2</v>
      </c>
      <c r="O5" s="8">
        <v>3</v>
      </c>
      <c r="P5" s="9">
        <v>4</v>
      </c>
      <c r="Q5" s="10">
        <v>5</v>
      </c>
      <c r="R5" s="8">
        <v>6</v>
      </c>
      <c r="S5" s="8">
        <v>7</v>
      </c>
      <c r="T5" s="8">
        <v>8</v>
      </c>
      <c r="U5" s="8" t="s">
        <v>4813</v>
      </c>
      <c r="V5" s="11" t="s">
        <v>4814</v>
      </c>
      <c r="W5" s="8">
        <v>11</v>
      </c>
      <c r="X5" s="8">
        <v>12</v>
      </c>
      <c r="Y5" s="137" t="s">
        <v>4815</v>
      </c>
      <c r="Z5" s="142" t="s">
        <v>4834</v>
      </c>
      <c r="AA5" s="12" t="s">
        <v>4835</v>
      </c>
      <c r="AB5" s="12" t="s">
        <v>4832</v>
      </c>
      <c r="AC5" s="12" t="s">
        <v>4833</v>
      </c>
      <c r="AD5" s="12" t="s">
        <v>4870</v>
      </c>
      <c r="AE5" s="12" t="s">
        <v>4871</v>
      </c>
      <c r="AF5" s="12" t="s">
        <v>4872</v>
      </c>
      <c r="AG5" s="158" t="s">
        <v>4873</v>
      </c>
      <c r="AH5" s="159" t="s">
        <v>4874</v>
      </c>
      <c r="AI5" s="159" t="s">
        <v>4875</v>
      </c>
      <c r="AJ5" s="159" t="s">
        <v>4876</v>
      </c>
      <c r="AK5" s="159" t="s">
        <v>4877</v>
      </c>
      <c r="AL5" s="159" t="s">
        <v>4878</v>
      </c>
      <c r="AM5" s="159" t="s">
        <v>4879</v>
      </c>
      <c r="AN5" s="159" t="s">
        <v>4880</v>
      </c>
      <c r="AO5" s="159" t="s">
        <v>4881</v>
      </c>
      <c r="AP5" s="159" t="s">
        <v>4882</v>
      </c>
      <c r="AQ5" s="159" t="s">
        <v>4883</v>
      </c>
      <c r="AR5" s="159" t="s">
        <v>4884</v>
      </c>
      <c r="AS5" s="159" t="s">
        <v>4885</v>
      </c>
    </row>
    <row r="6" spans="1:45" s="29" customFormat="1" ht="123" x14ac:dyDescent="0.2">
      <c r="A6" s="28"/>
      <c r="B6" s="18" t="s">
        <v>4793</v>
      </c>
      <c r="C6" s="19" t="s">
        <v>0</v>
      </c>
      <c r="D6" s="18" t="s">
        <v>1</v>
      </c>
      <c r="E6" s="20" t="s">
        <v>2</v>
      </c>
      <c r="F6" s="18" t="s">
        <v>3</v>
      </c>
      <c r="G6" s="18" t="s">
        <v>4</v>
      </c>
      <c r="H6" s="18" t="s">
        <v>5</v>
      </c>
      <c r="I6" s="20" t="s">
        <v>6</v>
      </c>
      <c r="J6" s="18" t="s">
        <v>7</v>
      </c>
      <c r="K6" s="18" t="s">
        <v>8</v>
      </c>
      <c r="L6" s="18" t="s">
        <v>9</v>
      </c>
      <c r="M6" s="149" t="s">
        <v>4796</v>
      </c>
      <c r="N6" s="20" t="s">
        <v>4797</v>
      </c>
      <c r="O6" s="20" t="s">
        <v>4816</v>
      </c>
      <c r="P6" s="21" t="s">
        <v>4798</v>
      </c>
      <c r="Q6" s="22" t="s">
        <v>4799</v>
      </c>
      <c r="R6" s="23" t="s">
        <v>4800</v>
      </c>
      <c r="S6" s="23" t="s">
        <v>4801</v>
      </c>
      <c r="T6" s="23" t="s">
        <v>4802</v>
      </c>
      <c r="U6" s="24" t="s">
        <v>4803</v>
      </c>
      <c r="V6" s="25" t="s">
        <v>4804</v>
      </c>
      <c r="W6" s="26" t="s">
        <v>4805</v>
      </c>
      <c r="X6" s="26" t="s">
        <v>4806</v>
      </c>
      <c r="Y6" s="20" t="s">
        <v>4807</v>
      </c>
      <c r="Z6" s="143" t="s">
        <v>4838</v>
      </c>
      <c r="AA6" s="27" t="s">
        <v>4840</v>
      </c>
      <c r="AB6" s="27" t="s">
        <v>4841</v>
      </c>
      <c r="AC6" s="27" t="s">
        <v>4839</v>
      </c>
      <c r="AD6" s="27" t="s">
        <v>4817</v>
      </c>
      <c r="AE6" s="27" t="s">
        <v>4808</v>
      </c>
      <c r="AF6" s="27" t="s">
        <v>4837</v>
      </c>
      <c r="AG6" s="135" t="s">
        <v>4842</v>
      </c>
      <c r="AH6" s="27" t="s">
        <v>4843</v>
      </c>
      <c r="AI6" s="27" t="s">
        <v>4844</v>
      </c>
      <c r="AJ6" s="27" t="s">
        <v>4845</v>
      </c>
      <c r="AK6" s="27" t="s">
        <v>4846</v>
      </c>
      <c r="AL6" s="27" t="s">
        <v>4847</v>
      </c>
      <c r="AM6" s="27" t="s">
        <v>4848</v>
      </c>
      <c r="AN6" s="27" t="s">
        <v>4849</v>
      </c>
      <c r="AO6" s="27" t="s">
        <v>4850</v>
      </c>
      <c r="AP6" s="27" t="s">
        <v>4851</v>
      </c>
      <c r="AQ6" s="27" t="s">
        <v>4852</v>
      </c>
      <c r="AR6" s="27" t="s">
        <v>4854</v>
      </c>
      <c r="AS6" s="27" t="s">
        <v>4853</v>
      </c>
    </row>
    <row r="7" spans="1:45" s="1" customFormat="1" ht="14.25" x14ac:dyDescent="0.2">
      <c r="B7" s="31" t="s">
        <v>4794</v>
      </c>
      <c r="C7" s="32" t="s">
        <v>4131</v>
      </c>
      <c r="D7" s="31" t="s">
        <v>4132</v>
      </c>
      <c r="E7" s="31" t="s">
        <v>13</v>
      </c>
      <c r="F7" s="31" t="s">
        <v>11</v>
      </c>
      <c r="G7" s="31" t="s">
        <v>19</v>
      </c>
      <c r="H7" s="31" t="s">
        <v>44</v>
      </c>
      <c r="I7" s="31" t="s">
        <v>10</v>
      </c>
      <c r="J7" s="31" t="s">
        <v>12</v>
      </c>
      <c r="K7" s="31" t="s">
        <v>4133</v>
      </c>
      <c r="L7" s="33">
        <v>2185</v>
      </c>
      <c r="M7" s="150">
        <v>51361.324494</v>
      </c>
      <c r="N7" s="34">
        <v>4650</v>
      </c>
      <c r="O7" s="34">
        <v>0</v>
      </c>
      <c r="P7" s="30">
        <v>56076.474493999995</v>
      </c>
      <c r="Q7" s="35">
        <v>5831.0795440000002</v>
      </c>
      <c r="R7" s="36">
        <v>0</v>
      </c>
      <c r="S7" s="36">
        <v>6659.2636937168436</v>
      </c>
      <c r="T7" s="36">
        <v>-123.71717949864524</v>
      </c>
      <c r="U7" s="37">
        <v>6535.581757173898</v>
      </c>
      <c r="V7" s="38">
        <v>12366.661301173899</v>
      </c>
      <c r="W7" s="34">
        <v>68443.13579517389</v>
      </c>
      <c r="X7" s="34">
        <v>12486.119425716846</v>
      </c>
      <c r="Y7" s="33">
        <v>55957.016369457044</v>
      </c>
      <c r="Z7" s="144">
        <v>0</v>
      </c>
      <c r="AA7" s="34">
        <v>2408.3650796687307</v>
      </c>
      <c r="AB7" s="34">
        <v>15445.179236706292</v>
      </c>
      <c r="AC7" s="34">
        <v>9158.89</v>
      </c>
      <c r="AD7" s="34">
        <v>1464.5602836925373</v>
      </c>
      <c r="AE7" s="34">
        <v>440.43</v>
      </c>
      <c r="AF7" s="34">
        <v>28917.424600067563</v>
      </c>
      <c r="AG7" s="136">
        <v>5960</v>
      </c>
      <c r="AH7" s="34">
        <v>24450.149999999998</v>
      </c>
      <c r="AI7" s="34">
        <v>0</v>
      </c>
      <c r="AJ7" s="34">
        <v>0</v>
      </c>
      <c r="AK7" s="34">
        <v>0</v>
      </c>
      <c r="AL7" s="34">
        <v>5960</v>
      </c>
      <c r="AM7" s="34">
        <v>24450.149999999998</v>
      </c>
      <c r="AN7" s="34">
        <v>18490.149999999998</v>
      </c>
      <c r="AO7" s="34">
        <v>56076.474493999995</v>
      </c>
      <c r="AP7" s="34">
        <v>37586.324494</v>
      </c>
      <c r="AQ7" s="34">
        <v>18490.149999999994</v>
      </c>
      <c r="AR7" s="34">
        <v>4650</v>
      </c>
      <c r="AS7" s="34">
        <v>0</v>
      </c>
    </row>
    <row r="8" spans="1:45" s="1" customFormat="1" ht="14.25" x14ac:dyDescent="0.2">
      <c r="B8" s="31" t="s">
        <v>4794</v>
      </c>
      <c r="C8" s="32" t="s">
        <v>4629</v>
      </c>
      <c r="D8" s="31" t="s">
        <v>4630</v>
      </c>
      <c r="E8" s="31" t="s">
        <v>13</v>
      </c>
      <c r="F8" s="31" t="s">
        <v>11</v>
      </c>
      <c r="G8" s="31" t="s">
        <v>19</v>
      </c>
      <c r="H8" s="31" t="s">
        <v>44</v>
      </c>
      <c r="I8" s="31" t="s">
        <v>10</v>
      </c>
      <c r="J8" s="31" t="s">
        <v>21</v>
      </c>
      <c r="K8" s="31" t="s">
        <v>4631</v>
      </c>
      <c r="L8" s="33">
        <v>809</v>
      </c>
      <c r="M8" s="150">
        <v>30177.728482999999</v>
      </c>
      <c r="N8" s="34">
        <v>-13385</v>
      </c>
      <c r="O8" s="34">
        <v>12431.100430875982</v>
      </c>
      <c r="P8" s="30">
        <v>22362.557482999997</v>
      </c>
      <c r="Q8" s="35">
        <v>3159.444121</v>
      </c>
      <c r="R8" s="36">
        <v>0</v>
      </c>
      <c r="S8" s="36">
        <v>2129.3633520008175</v>
      </c>
      <c r="T8" s="36">
        <v>-27.635274949823724</v>
      </c>
      <c r="U8" s="37">
        <v>2101.7394106264419</v>
      </c>
      <c r="V8" s="38">
        <v>5261.1835316264423</v>
      </c>
      <c r="W8" s="34">
        <v>27623.741014626437</v>
      </c>
      <c r="X8" s="34">
        <v>3992.5562850008173</v>
      </c>
      <c r="Y8" s="33">
        <v>23631.18472962562</v>
      </c>
      <c r="Z8" s="144">
        <v>0</v>
      </c>
      <c r="AA8" s="34">
        <v>2963.5911055724728</v>
      </c>
      <c r="AB8" s="34">
        <v>5383.6614322833921</v>
      </c>
      <c r="AC8" s="34">
        <v>6128.9400000000005</v>
      </c>
      <c r="AD8" s="34">
        <v>186</v>
      </c>
      <c r="AE8" s="34">
        <v>0</v>
      </c>
      <c r="AF8" s="34">
        <v>14662.192537855864</v>
      </c>
      <c r="AG8" s="136">
        <v>4708</v>
      </c>
      <c r="AH8" s="34">
        <v>8112.8289999999988</v>
      </c>
      <c r="AI8" s="34">
        <v>0</v>
      </c>
      <c r="AJ8" s="34">
        <v>200</v>
      </c>
      <c r="AK8" s="34">
        <v>200</v>
      </c>
      <c r="AL8" s="34">
        <v>4708</v>
      </c>
      <c r="AM8" s="34">
        <v>7912.8289999999988</v>
      </c>
      <c r="AN8" s="34">
        <v>3204.8289999999988</v>
      </c>
      <c r="AO8" s="34">
        <v>22362.557482999997</v>
      </c>
      <c r="AP8" s="34">
        <v>18957.728482999999</v>
      </c>
      <c r="AQ8" s="34">
        <v>3404.8289999999979</v>
      </c>
      <c r="AR8" s="34">
        <v>-17256</v>
      </c>
      <c r="AS8" s="34">
        <v>3871</v>
      </c>
    </row>
    <row r="9" spans="1:45" s="1" customFormat="1" ht="14.25" x14ac:dyDescent="0.2">
      <c r="B9" s="31" t="s">
        <v>4794</v>
      </c>
      <c r="C9" s="32" t="s">
        <v>3734</v>
      </c>
      <c r="D9" s="31" t="s">
        <v>3735</v>
      </c>
      <c r="E9" s="31" t="s">
        <v>13</v>
      </c>
      <c r="F9" s="31" t="s">
        <v>11</v>
      </c>
      <c r="G9" s="31" t="s">
        <v>19</v>
      </c>
      <c r="H9" s="31" t="s">
        <v>44</v>
      </c>
      <c r="I9" s="31" t="s">
        <v>10</v>
      </c>
      <c r="J9" s="31" t="s">
        <v>14</v>
      </c>
      <c r="K9" s="31" t="s">
        <v>3736</v>
      </c>
      <c r="L9" s="33">
        <v>8315</v>
      </c>
      <c r="M9" s="150">
        <v>123333.65019600002</v>
      </c>
      <c r="N9" s="34">
        <v>-60210</v>
      </c>
      <c r="O9" s="34">
        <v>0</v>
      </c>
      <c r="P9" s="30">
        <v>272860.01521560003</v>
      </c>
      <c r="Q9" s="35">
        <v>7173.2507379999997</v>
      </c>
      <c r="R9" s="36">
        <v>0</v>
      </c>
      <c r="S9" s="36">
        <v>4729.7421577161022</v>
      </c>
      <c r="T9" s="36">
        <v>11900.257842283898</v>
      </c>
      <c r="U9" s="37">
        <v>16630.089677328746</v>
      </c>
      <c r="V9" s="38">
        <v>23803.340415328745</v>
      </c>
      <c r="W9" s="34">
        <v>296663.35563092877</v>
      </c>
      <c r="X9" s="34">
        <v>8868.2665457161493</v>
      </c>
      <c r="Y9" s="33">
        <v>287795.08908521262</v>
      </c>
      <c r="Z9" s="144">
        <v>0</v>
      </c>
      <c r="AA9" s="34">
        <v>8120.6649702066607</v>
      </c>
      <c r="AB9" s="34">
        <v>65964.040230626968</v>
      </c>
      <c r="AC9" s="34">
        <v>34854.089999999997</v>
      </c>
      <c r="AD9" s="34">
        <v>3923.8786277374993</v>
      </c>
      <c r="AE9" s="34">
        <v>706.03</v>
      </c>
      <c r="AF9" s="34">
        <v>113568.70382857113</v>
      </c>
      <c r="AG9" s="136">
        <v>197403</v>
      </c>
      <c r="AH9" s="34">
        <v>209736.36501959999</v>
      </c>
      <c r="AI9" s="34">
        <v>0</v>
      </c>
      <c r="AJ9" s="34">
        <v>12333.365019600002</v>
      </c>
      <c r="AK9" s="34">
        <v>12333.365019600002</v>
      </c>
      <c r="AL9" s="34">
        <v>197403</v>
      </c>
      <c r="AM9" s="34">
        <v>197403</v>
      </c>
      <c r="AN9" s="34">
        <v>0</v>
      </c>
      <c r="AO9" s="34">
        <v>272860.01521560003</v>
      </c>
      <c r="AP9" s="34">
        <v>260526.65019600003</v>
      </c>
      <c r="AQ9" s="34">
        <v>12333.365019600024</v>
      </c>
      <c r="AR9" s="34">
        <v>-60210</v>
      </c>
      <c r="AS9" s="34">
        <v>0</v>
      </c>
    </row>
    <row r="10" spans="1:45" s="1" customFormat="1" ht="14.25" x14ac:dyDescent="0.2">
      <c r="B10" s="31" t="s">
        <v>4794</v>
      </c>
      <c r="C10" s="32" t="s">
        <v>2120</v>
      </c>
      <c r="D10" s="31" t="s">
        <v>2121</v>
      </c>
      <c r="E10" s="31" t="s">
        <v>13</v>
      </c>
      <c r="F10" s="31" t="s">
        <v>11</v>
      </c>
      <c r="G10" s="31" t="s">
        <v>19</v>
      </c>
      <c r="H10" s="31" t="s">
        <v>44</v>
      </c>
      <c r="I10" s="31" t="s">
        <v>10</v>
      </c>
      <c r="J10" s="31" t="s">
        <v>16</v>
      </c>
      <c r="K10" s="31" t="s">
        <v>2122</v>
      </c>
      <c r="L10" s="33">
        <v>17768</v>
      </c>
      <c r="M10" s="150">
        <v>578708.24585200008</v>
      </c>
      <c r="N10" s="34">
        <v>-776869.3600000001</v>
      </c>
      <c r="O10" s="34">
        <v>478476.32409468811</v>
      </c>
      <c r="P10" s="30">
        <v>436949.88585199998</v>
      </c>
      <c r="Q10" s="35">
        <v>48857.613490999996</v>
      </c>
      <c r="R10" s="36">
        <v>0</v>
      </c>
      <c r="S10" s="36">
        <v>25949.246865152822</v>
      </c>
      <c r="T10" s="36">
        <v>13076.702025082672</v>
      </c>
      <c r="U10" s="37">
        <v>39026.15933779101</v>
      </c>
      <c r="V10" s="38">
        <v>87883.772828790999</v>
      </c>
      <c r="W10" s="34">
        <v>524833.65868079104</v>
      </c>
      <c r="X10" s="34">
        <v>64029.253630840976</v>
      </c>
      <c r="Y10" s="33">
        <v>460804.40504995006</v>
      </c>
      <c r="Z10" s="144">
        <v>0</v>
      </c>
      <c r="AA10" s="34">
        <v>36187.325958073285</v>
      </c>
      <c r="AB10" s="34">
        <v>114456.55100127764</v>
      </c>
      <c r="AC10" s="34">
        <v>74478.36</v>
      </c>
      <c r="AD10" s="34">
        <v>21828.043145279953</v>
      </c>
      <c r="AE10" s="34">
        <v>2733.5</v>
      </c>
      <c r="AF10" s="34">
        <v>249683.78010463089</v>
      </c>
      <c r="AG10" s="136">
        <v>635111</v>
      </c>
      <c r="AH10" s="34">
        <v>635111</v>
      </c>
      <c r="AI10" s="34">
        <v>80000</v>
      </c>
      <c r="AJ10" s="34">
        <v>80000</v>
      </c>
      <c r="AK10" s="34">
        <v>0</v>
      </c>
      <c r="AL10" s="34">
        <v>555111</v>
      </c>
      <c r="AM10" s="34">
        <v>555111</v>
      </c>
      <c r="AN10" s="34">
        <v>0</v>
      </c>
      <c r="AO10" s="34">
        <v>436949.88585199998</v>
      </c>
      <c r="AP10" s="34">
        <v>436949.88585199998</v>
      </c>
      <c r="AQ10" s="34">
        <v>0</v>
      </c>
      <c r="AR10" s="34">
        <v>-936369.3600000001</v>
      </c>
      <c r="AS10" s="34">
        <v>159500</v>
      </c>
    </row>
    <row r="11" spans="1:45" s="1" customFormat="1" ht="14.25" x14ac:dyDescent="0.2">
      <c r="B11" s="31" t="s">
        <v>4794</v>
      </c>
      <c r="C11" s="32" t="s">
        <v>3464</v>
      </c>
      <c r="D11" s="31" t="s">
        <v>3465</v>
      </c>
      <c r="E11" s="31" t="s">
        <v>13</v>
      </c>
      <c r="F11" s="31" t="s">
        <v>11</v>
      </c>
      <c r="G11" s="31" t="s">
        <v>19</v>
      </c>
      <c r="H11" s="31" t="s">
        <v>44</v>
      </c>
      <c r="I11" s="31" t="s">
        <v>10</v>
      </c>
      <c r="J11" s="31" t="s">
        <v>21</v>
      </c>
      <c r="K11" s="31" t="s">
        <v>3466</v>
      </c>
      <c r="L11" s="33">
        <v>659</v>
      </c>
      <c r="M11" s="150">
        <v>42902.463286999999</v>
      </c>
      <c r="N11" s="34">
        <v>-27374</v>
      </c>
      <c r="O11" s="34">
        <v>20851.605182430081</v>
      </c>
      <c r="P11" s="30">
        <v>28425.263286999994</v>
      </c>
      <c r="Q11" s="35">
        <v>2418.4919989999999</v>
      </c>
      <c r="R11" s="36">
        <v>0</v>
      </c>
      <c r="S11" s="36">
        <v>892.27029142891411</v>
      </c>
      <c r="T11" s="36">
        <v>425.72970857108589</v>
      </c>
      <c r="U11" s="37">
        <v>1318.0071073192596</v>
      </c>
      <c r="V11" s="38">
        <v>3736.4991063192592</v>
      </c>
      <c r="W11" s="34">
        <v>32161.762393319252</v>
      </c>
      <c r="X11" s="34">
        <v>1673.0067964289155</v>
      </c>
      <c r="Y11" s="33">
        <v>30488.755596890336</v>
      </c>
      <c r="Z11" s="144">
        <v>0</v>
      </c>
      <c r="AA11" s="34">
        <v>2389.0416851165051</v>
      </c>
      <c r="AB11" s="34">
        <v>2949.6402020444061</v>
      </c>
      <c r="AC11" s="34">
        <v>3653.88</v>
      </c>
      <c r="AD11" s="34">
        <v>1745.3875162511802</v>
      </c>
      <c r="AE11" s="34">
        <v>263.14</v>
      </c>
      <c r="AF11" s="34">
        <v>11001.08940341209</v>
      </c>
      <c r="AG11" s="136">
        <v>12461</v>
      </c>
      <c r="AH11" s="34">
        <v>12896.8</v>
      </c>
      <c r="AI11" s="34">
        <v>0</v>
      </c>
      <c r="AJ11" s="34">
        <v>435.8</v>
      </c>
      <c r="AK11" s="34">
        <v>435.8</v>
      </c>
      <c r="AL11" s="34">
        <v>12461</v>
      </c>
      <c r="AM11" s="34">
        <v>12461</v>
      </c>
      <c r="AN11" s="34">
        <v>0</v>
      </c>
      <c r="AO11" s="34">
        <v>28425.263286999994</v>
      </c>
      <c r="AP11" s="34">
        <v>27989.463286999995</v>
      </c>
      <c r="AQ11" s="34">
        <v>435.79999999999927</v>
      </c>
      <c r="AR11" s="34">
        <v>-27374</v>
      </c>
      <c r="AS11" s="34">
        <v>0</v>
      </c>
    </row>
    <row r="12" spans="1:45" s="1" customFormat="1" ht="14.25" x14ac:dyDescent="0.2">
      <c r="B12" s="31" t="s">
        <v>4794</v>
      </c>
      <c r="C12" s="32" t="s">
        <v>1928</v>
      </c>
      <c r="D12" s="31" t="s">
        <v>1929</v>
      </c>
      <c r="E12" s="31" t="s">
        <v>13</v>
      </c>
      <c r="F12" s="31" t="s">
        <v>11</v>
      </c>
      <c r="G12" s="31" t="s">
        <v>19</v>
      </c>
      <c r="H12" s="31" t="s">
        <v>44</v>
      </c>
      <c r="I12" s="31" t="s">
        <v>10</v>
      </c>
      <c r="J12" s="31" t="s">
        <v>14</v>
      </c>
      <c r="K12" s="31" t="s">
        <v>1930</v>
      </c>
      <c r="L12" s="33">
        <v>5533</v>
      </c>
      <c r="M12" s="150">
        <v>136014.02081999998</v>
      </c>
      <c r="N12" s="34">
        <v>-551</v>
      </c>
      <c r="O12" s="34">
        <v>0</v>
      </c>
      <c r="P12" s="30">
        <v>162167.02081999998</v>
      </c>
      <c r="Q12" s="35">
        <v>12480.738821000001</v>
      </c>
      <c r="R12" s="36">
        <v>0</v>
      </c>
      <c r="S12" s="36">
        <v>11426.37737143296</v>
      </c>
      <c r="T12" s="36">
        <v>-19.475638420854011</v>
      </c>
      <c r="U12" s="37">
        <v>11406.963244766566</v>
      </c>
      <c r="V12" s="38">
        <v>23887.702065766567</v>
      </c>
      <c r="W12" s="34">
        <v>186054.72288576653</v>
      </c>
      <c r="X12" s="34">
        <v>21424.457571432926</v>
      </c>
      <c r="Y12" s="33">
        <v>164630.26531433361</v>
      </c>
      <c r="Z12" s="144">
        <v>0</v>
      </c>
      <c r="AA12" s="34">
        <v>12992.499085180061</v>
      </c>
      <c r="AB12" s="34">
        <v>36627.514334154643</v>
      </c>
      <c r="AC12" s="34">
        <v>23192.75</v>
      </c>
      <c r="AD12" s="34">
        <v>13721.607226221357</v>
      </c>
      <c r="AE12" s="34">
        <v>0</v>
      </c>
      <c r="AF12" s="34">
        <v>86534.37064555606</v>
      </c>
      <c r="AG12" s="136">
        <v>73207</v>
      </c>
      <c r="AH12" s="34">
        <v>76540</v>
      </c>
      <c r="AI12" s="34">
        <v>4667</v>
      </c>
      <c r="AJ12" s="34">
        <v>8000</v>
      </c>
      <c r="AK12" s="34">
        <v>3333</v>
      </c>
      <c r="AL12" s="34">
        <v>68540</v>
      </c>
      <c r="AM12" s="34">
        <v>68540</v>
      </c>
      <c r="AN12" s="34">
        <v>0</v>
      </c>
      <c r="AO12" s="34">
        <v>162167.02081999998</v>
      </c>
      <c r="AP12" s="34">
        <v>158834.02081999998</v>
      </c>
      <c r="AQ12" s="34">
        <v>3333</v>
      </c>
      <c r="AR12" s="34">
        <v>-551</v>
      </c>
      <c r="AS12" s="34">
        <v>0</v>
      </c>
    </row>
    <row r="13" spans="1:45" s="1" customFormat="1" ht="14.25" x14ac:dyDescent="0.2">
      <c r="B13" s="31" t="s">
        <v>4794</v>
      </c>
      <c r="C13" s="32" t="s">
        <v>3171</v>
      </c>
      <c r="D13" s="31" t="s">
        <v>3172</v>
      </c>
      <c r="E13" s="31" t="s">
        <v>13</v>
      </c>
      <c r="F13" s="31" t="s">
        <v>11</v>
      </c>
      <c r="G13" s="31" t="s">
        <v>19</v>
      </c>
      <c r="H13" s="31" t="s">
        <v>44</v>
      </c>
      <c r="I13" s="31" t="s">
        <v>10</v>
      </c>
      <c r="J13" s="31" t="s">
        <v>14</v>
      </c>
      <c r="K13" s="31" t="s">
        <v>3173</v>
      </c>
      <c r="L13" s="33">
        <v>6353</v>
      </c>
      <c r="M13" s="150">
        <v>476416.501085</v>
      </c>
      <c r="N13" s="34">
        <v>-314536.94</v>
      </c>
      <c r="O13" s="34">
        <v>162504.1323886537</v>
      </c>
      <c r="P13" s="30">
        <v>309163.56108499999</v>
      </c>
      <c r="Q13" s="35">
        <v>45145.962706999999</v>
      </c>
      <c r="R13" s="36">
        <v>0</v>
      </c>
      <c r="S13" s="36">
        <v>17065.859947435125</v>
      </c>
      <c r="T13" s="36">
        <v>-235.61705765316947</v>
      </c>
      <c r="U13" s="37">
        <v>16830.333646921132</v>
      </c>
      <c r="V13" s="38">
        <v>61976.296353921134</v>
      </c>
      <c r="W13" s="34">
        <v>371139.85743892111</v>
      </c>
      <c r="X13" s="34">
        <v>31998.487401435152</v>
      </c>
      <c r="Y13" s="33">
        <v>339141.37003748596</v>
      </c>
      <c r="Z13" s="144">
        <v>0</v>
      </c>
      <c r="AA13" s="34">
        <v>8811.3268257096206</v>
      </c>
      <c r="AB13" s="34">
        <v>37369.810525710447</v>
      </c>
      <c r="AC13" s="34">
        <v>26629.95</v>
      </c>
      <c r="AD13" s="34">
        <v>7797.0790707937485</v>
      </c>
      <c r="AE13" s="34">
        <v>260.89999999999998</v>
      </c>
      <c r="AF13" s="34">
        <v>80869.0664222138</v>
      </c>
      <c r="AG13" s="136">
        <v>180022</v>
      </c>
      <c r="AH13" s="34">
        <v>201350</v>
      </c>
      <c r="AI13" s="34">
        <v>0</v>
      </c>
      <c r="AJ13" s="34">
        <v>21328</v>
      </c>
      <c r="AK13" s="34">
        <v>21328</v>
      </c>
      <c r="AL13" s="34">
        <v>180022</v>
      </c>
      <c r="AM13" s="34">
        <v>180022</v>
      </c>
      <c r="AN13" s="34">
        <v>0</v>
      </c>
      <c r="AO13" s="34">
        <v>309163.56108499999</v>
      </c>
      <c r="AP13" s="34">
        <v>287835.56108499999</v>
      </c>
      <c r="AQ13" s="34">
        <v>21328</v>
      </c>
      <c r="AR13" s="34">
        <v>-314536.94</v>
      </c>
      <c r="AS13" s="34">
        <v>0</v>
      </c>
    </row>
    <row r="14" spans="1:45" s="1" customFormat="1" ht="14.25" x14ac:dyDescent="0.2">
      <c r="B14" s="31" t="s">
        <v>4794</v>
      </c>
      <c r="C14" s="32" t="s">
        <v>1913</v>
      </c>
      <c r="D14" s="31" t="s">
        <v>1914</v>
      </c>
      <c r="E14" s="31" t="s">
        <v>13</v>
      </c>
      <c r="F14" s="31" t="s">
        <v>11</v>
      </c>
      <c r="G14" s="31" t="s">
        <v>19</v>
      </c>
      <c r="H14" s="31" t="s">
        <v>44</v>
      </c>
      <c r="I14" s="31" t="s">
        <v>10</v>
      </c>
      <c r="J14" s="31" t="s">
        <v>14</v>
      </c>
      <c r="K14" s="31" t="s">
        <v>1915</v>
      </c>
      <c r="L14" s="33">
        <v>5660</v>
      </c>
      <c r="M14" s="150">
        <v>109428.35550899999</v>
      </c>
      <c r="N14" s="34">
        <v>-79549</v>
      </c>
      <c r="O14" s="34">
        <v>35439.940209071188</v>
      </c>
      <c r="P14" s="30">
        <v>94099.73550900002</v>
      </c>
      <c r="Q14" s="35">
        <v>12879.285979</v>
      </c>
      <c r="R14" s="36">
        <v>0</v>
      </c>
      <c r="S14" s="36">
        <v>7209.9100171456257</v>
      </c>
      <c r="T14" s="36">
        <v>4110.0899828543743</v>
      </c>
      <c r="U14" s="37">
        <v>11320.061043136584</v>
      </c>
      <c r="V14" s="38">
        <v>24199.347022136586</v>
      </c>
      <c r="W14" s="34">
        <v>118299.08253113661</v>
      </c>
      <c r="X14" s="34">
        <v>13518.58128214562</v>
      </c>
      <c r="Y14" s="33">
        <v>104780.50124899099</v>
      </c>
      <c r="Z14" s="144">
        <v>0</v>
      </c>
      <c r="AA14" s="34">
        <v>13796.884854961896</v>
      </c>
      <c r="AB14" s="34">
        <v>37523.56904219529</v>
      </c>
      <c r="AC14" s="34">
        <v>23725.1</v>
      </c>
      <c r="AD14" s="34">
        <v>4332.497430549085</v>
      </c>
      <c r="AE14" s="34">
        <v>0</v>
      </c>
      <c r="AF14" s="34">
        <v>79378.051327706286</v>
      </c>
      <c r="AG14" s="136">
        <v>34588</v>
      </c>
      <c r="AH14" s="34">
        <v>64220.380000000005</v>
      </c>
      <c r="AI14" s="34">
        <v>0</v>
      </c>
      <c r="AJ14" s="34">
        <v>2000</v>
      </c>
      <c r="AK14" s="34">
        <v>2000</v>
      </c>
      <c r="AL14" s="34">
        <v>34588</v>
      </c>
      <c r="AM14" s="34">
        <v>62220.380000000005</v>
      </c>
      <c r="AN14" s="34">
        <v>27632.380000000005</v>
      </c>
      <c r="AO14" s="34">
        <v>94099.73550900002</v>
      </c>
      <c r="AP14" s="34">
        <v>64467.355509000015</v>
      </c>
      <c r="AQ14" s="34">
        <v>29632.380000000005</v>
      </c>
      <c r="AR14" s="34">
        <v>-232549</v>
      </c>
      <c r="AS14" s="34">
        <v>153000</v>
      </c>
    </row>
    <row r="15" spans="1:45" s="1" customFormat="1" ht="14.25" x14ac:dyDescent="0.2">
      <c r="B15" s="31" t="s">
        <v>4794</v>
      </c>
      <c r="C15" s="32" t="s">
        <v>4527</v>
      </c>
      <c r="D15" s="31" t="s">
        <v>4528</v>
      </c>
      <c r="E15" s="31" t="s">
        <v>13</v>
      </c>
      <c r="F15" s="31" t="s">
        <v>11</v>
      </c>
      <c r="G15" s="31" t="s">
        <v>19</v>
      </c>
      <c r="H15" s="31" t="s">
        <v>44</v>
      </c>
      <c r="I15" s="31" t="s">
        <v>10</v>
      </c>
      <c r="J15" s="31" t="s">
        <v>16</v>
      </c>
      <c r="K15" s="31" t="s">
        <v>4529</v>
      </c>
      <c r="L15" s="33">
        <v>13532</v>
      </c>
      <c r="M15" s="150">
        <v>494036.34310399997</v>
      </c>
      <c r="N15" s="34">
        <v>-336441</v>
      </c>
      <c r="O15" s="34">
        <v>110872.29704429366</v>
      </c>
      <c r="P15" s="30">
        <v>659258.34310399997</v>
      </c>
      <c r="Q15" s="35">
        <v>48610.667471000001</v>
      </c>
      <c r="R15" s="36">
        <v>0</v>
      </c>
      <c r="S15" s="36">
        <v>28778.796274296765</v>
      </c>
      <c r="T15" s="36">
        <v>-92.671612734284281</v>
      </c>
      <c r="U15" s="37">
        <v>28686.279351582427</v>
      </c>
      <c r="V15" s="38">
        <v>77296.946822582424</v>
      </c>
      <c r="W15" s="34">
        <v>736555.28992658237</v>
      </c>
      <c r="X15" s="34">
        <v>53960.24301429675</v>
      </c>
      <c r="Y15" s="33">
        <v>682595.04691228562</v>
      </c>
      <c r="Z15" s="144">
        <v>0</v>
      </c>
      <c r="AA15" s="34">
        <v>38953.108237097724</v>
      </c>
      <c r="AB15" s="34">
        <v>89544.318564031375</v>
      </c>
      <c r="AC15" s="34">
        <v>56722.26</v>
      </c>
      <c r="AD15" s="34">
        <v>11474.86</v>
      </c>
      <c r="AE15" s="34">
        <v>725.15</v>
      </c>
      <c r="AF15" s="34">
        <v>197419.69680112912</v>
      </c>
      <c r="AG15" s="136">
        <v>523890</v>
      </c>
      <c r="AH15" s="34">
        <v>523890</v>
      </c>
      <c r="AI15" s="34">
        <v>85209</v>
      </c>
      <c r="AJ15" s="34">
        <v>85209</v>
      </c>
      <c r="AK15" s="34">
        <v>0</v>
      </c>
      <c r="AL15" s="34">
        <v>438681</v>
      </c>
      <c r="AM15" s="34">
        <v>438681</v>
      </c>
      <c r="AN15" s="34">
        <v>0</v>
      </c>
      <c r="AO15" s="34">
        <v>659258.34310399997</v>
      </c>
      <c r="AP15" s="34">
        <v>659258.34310399997</v>
      </c>
      <c r="AQ15" s="34">
        <v>0</v>
      </c>
      <c r="AR15" s="34">
        <v>-336441</v>
      </c>
      <c r="AS15" s="34">
        <v>0</v>
      </c>
    </row>
    <row r="16" spans="1:45" s="1" customFormat="1" ht="14.25" x14ac:dyDescent="0.2">
      <c r="B16" s="31" t="s">
        <v>4794</v>
      </c>
      <c r="C16" s="32" t="s">
        <v>3159</v>
      </c>
      <c r="D16" s="31" t="s">
        <v>3160</v>
      </c>
      <c r="E16" s="31" t="s">
        <v>13</v>
      </c>
      <c r="F16" s="31" t="s">
        <v>11</v>
      </c>
      <c r="G16" s="31" t="s">
        <v>19</v>
      </c>
      <c r="H16" s="31" t="s">
        <v>44</v>
      </c>
      <c r="I16" s="31" t="s">
        <v>10</v>
      </c>
      <c r="J16" s="31" t="s">
        <v>12</v>
      </c>
      <c r="K16" s="31" t="s">
        <v>3161</v>
      </c>
      <c r="L16" s="33">
        <v>2379</v>
      </c>
      <c r="M16" s="150">
        <v>73487.180886999995</v>
      </c>
      <c r="N16" s="34">
        <v>4334</v>
      </c>
      <c r="O16" s="34">
        <v>0</v>
      </c>
      <c r="P16" s="30">
        <v>117392.89897569999</v>
      </c>
      <c r="Q16" s="35">
        <v>4185.6094039999998</v>
      </c>
      <c r="R16" s="36">
        <v>0</v>
      </c>
      <c r="S16" s="36">
        <v>2579.3093542867045</v>
      </c>
      <c r="T16" s="36">
        <v>2178.6906457132955</v>
      </c>
      <c r="U16" s="37">
        <v>4758.0256575303774</v>
      </c>
      <c r="V16" s="38">
        <v>8943.6350615303782</v>
      </c>
      <c r="W16" s="34">
        <v>126336.53403723038</v>
      </c>
      <c r="X16" s="34">
        <v>4836.205039286695</v>
      </c>
      <c r="Y16" s="33">
        <v>121500.32899794368</v>
      </c>
      <c r="Z16" s="144">
        <v>0</v>
      </c>
      <c r="AA16" s="34">
        <v>3191.923437353847</v>
      </c>
      <c r="AB16" s="34">
        <v>11875.491708561172</v>
      </c>
      <c r="AC16" s="34">
        <v>9972.09</v>
      </c>
      <c r="AD16" s="34">
        <v>2140.2012563624994</v>
      </c>
      <c r="AE16" s="34">
        <v>0</v>
      </c>
      <c r="AF16" s="34">
        <v>27179.706402277519</v>
      </c>
      <c r="AG16" s="136">
        <v>72326</v>
      </c>
      <c r="AH16" s="34">
        <v>79674.718088699999</v>
      </c>
      <c r="AI16" s="34">
        <v>0</v>
      </c>
      <c r="AJ16" s="34">
        <v>7348.7180886999995</v>
      </c>
      <c r="AK16" s="34">
        <v>7348.7180886999995</v>
      </c>
      <c r="AL16" s="34">
        <v>72326</v>
      </c>
      <c r="AM16" s="34">
        <v>72326</v>
      </c>
      <c r="AN16" s="34">
        <v>0</v>
      </c>
      <c r="AO16" s="34">
        <v>117392.89897569999</v>
      </c>
      <c r="AP16" s="34">
        <v>110044.18088699999</v>
      </c>
      <c r="AQ16" s="34">
        <v>7348.7180886999995</v>
      </c>
      <c r="AR16" s="34">
        <v>-91960</v>
      </c>
      <c r="AS16" s="34">
        <v>96294</v>
      </c>
    </row>
    <row r="17" spans="2:45" s="1" customFormat="1" ht="14.25" x14ac:dyDescent="0.2">
      <c r="B17" s="31" t="s">
        <v>4794</v>
      </c>
      <c r="C17" s="32" t="s">
        <v>1853</v>
      </c>
      <c r="D17" s="31" t="s">
        <v>1854</v>
      </c>
      <c r="E17" s="31" t="s">
        <v>13</v>
      </c>
      <c r="F17" s="31" t="s">
        <v>11</v>
      </c>
      <c r="G17" s="31" t="s">
        <v>19</v>
      </c>
      <c r="H17" s="31" t="s">
        <v>44</v>
      </c>
      <c r="I17" s="31" t="s">
        <v>10</v>
      </c>
      <c r="J17" s="31" t="s">
        <v>12</v>
      </c>
      <c r="K17" s="31" t="s">
        <v>1855</v>
      </c>
      <c r="L17" s="33">
        <v>3209</v>
      </c>
      <c r="M17" s="150">
        <v>175474.02777799999</v>
      </c>
      <c r="N17" s="34">
        <v>-167059</v>
      </c>
      <c r="O17" s="34">
        <v>73521.74135526341</v>
      </c>
      <c r="P17" s="30">
        <v>162878.727778</v>
      </c>
      <c r="Q17" s="35">
        <v>9007.8845199999996</v>
      </c>
      <c r="R17" s="36">
        <v>0</v>
      </c>
      <c r="S17" s="36">
        <v>3760.8554160014442</v>
      </c>
      <c r="T17" s="36">
        <v>2657.1445839985558</v>
      </c>
      <c r="U17" s="37">
        <v>6418.034609085742</v>
      </c>
      <c r="V17" s="38">
        <v>15425.919129085742</v>
      </c>
      <c r="W17" s="34">
        <v>178304.64690708573</v>
      </c>
      <c r="X17" s="34">
        <v>7051.6039050014224</v>
      </c>
      <c r="Y17" s="33">
        <v>171253.04300208431</v>
      </c>
      <c r="Z17" s="144">
        <v>0</v>
      </c>
      <c r="AA17" s="34">
        <v>3241.4477786764783</v>
      </c>
      <c r="AB17" s="34">
        <v>34042.427923713985</v>
      </c>
      <c r="AC17" s="34">
        <v>27400.39</v>
      </c>
      <c r="AD17" s="34">
        <v>8010.9073235329597</v>
      </c>
      <c r="AE17" s="34">
        <v>0</v>
      </c>
      <c r="AF17" s="34">
        <v>72695.173025923417</v>
      </c>
      <c r="AG17" s="136">
        <v>153897</v>
      </c>
      <c r="AH17" s="34">
        <v>168170.7</v>
      </c>
      <c r="AI17" s="34">
        <v>1034</v>
      </c>
      <c r="AJ17" s="34">
        <v>15307.7</v>
      </c>
      <c r="AK17" s="34">
        <v>14273.7</v>
      </c>
      <c r="AL17" s="34">
        <v>152863</v>
      </c>
      <c r="AM17" s="34">
        <v>152863</v>
      </c>
      <c r="AN17" s="34">
        <v>0</v>
      </c>
      <c r="AO17" s="34">
        <v>162878.727778</v>
      </c>
      <c r="AP17" s="34">
        <v>148605.02777799999</v>
      </c>
      <c r="AQ17" s="34">
        <v>14273.700000000012</v>
      </c>
      <c r="AR17" s="34">
        <v>-167059</v>
      </c>
      <c r="AS17" s="34">
        <v>0</v>
      </c>
    </row>
    <row r="18" spans="2:45" s="1" customFormat="1" ht="14.25" x14ac:dyDescent="0.2">
      <c r="B18" s="31" t="s">
        <v>4794</v>
      </c>
      <c r="C18" s="32" t="s">
        <v>1127</v>
      </c>
      <c r="D18" s="31" t="s">
        <v>1128</v>
      </c>
      <c r="E18" s="31" t="s">
        <v>13</v>
      </c>
      <c r="F18" s="31" t="s">
        <v>11</v>
      </c>
      <c r="G18" s="31" t="s">
        <v>19</v>
      </c>
      <c r="H18" s="31" t="s">
        <v>44</v>
      </c>
      <c r="I18" s="31" t="s">
        <v>10</v>
      </c>
      <c r="J18" s="31" t="s">
        <v>12</v>
      </c>
      <c r="K18" s="31" t="s">
        <v>1129</v>
      </c>
      <c r="L18" s="33">
        <v>4817</v>
      </c>
      <c r="M18" s="150">
        <v>83484.379087000008</v>
      </c>
      <c r="N18" s="34">
        <v>-36858</v>
      </c>
      <c r="O18" s="34">
        <v>12356.553915430248</v>
      </c>
      <c r="P18" s="30">
        <v>106513.60908700002</v>
      </c>
      <c r="Q18" s="35">
        <v>10130.077972999999</v>
      </c>
      <c r="R18" s="36">
        <v>0</v>
      </c>
      <c r="S18" s="36">
        <v>6822.3829451454767</v>
      </c>
      <c r="T18" s="36">
        <v>2811.6170548545233</v>
      </c>
      <c r="U18" s="37">
        <v>9634.0519513761355</v>
      </c>
      <c r="V18" s="38">
        <v>19764.129924376135</v>
      </c>
      <c r="W18" s="34">
        <v>126277.73901137615</v>
      </c>
      <c r="X18" s="34">
        <v>12791.968022145462</v>
      </c>
      <c r="Y18" s="33">
        <v>113485.77098923069</v>
      </c>
      <c r="Z18" s="144">
        <v>0</v>
      </c>
      <c r="AA18" s="34">
        <v>8130.6792153730239</v>
      </c>
      <c r="AB18" s="34">
        <v>30198.393507089637</v>
      </c>
      <c r="AC18" s="34">
        <v>20191.48</v>
      </c>
      <c r="AD18" s="34">
        <v>1614.7178883125</v>
      </c>
      <c r="AE18" s="34">
        <v>0</v>
      </c>
      <c r="AF18" s="34">
        <v>60135.270610775158</v>
      </c>
      <c r="AG18" s="136">
        <v>10266</v>
      </c>
      <c r="AH18" s="34">
        <v>59887.229999999996</v>
      </c>
      <c r="AI18" s="34">
        <v>0</v>
      </c>
      <c r="AJ18" s="34">
        <v>5985</v>
      </c>
      <c r="AK18" s="34">
        <v>5985</v>
      </c>
      <c r="AL18" s="34">
        <v>10266</v>
      </c>
      <c r="AM18" s="34">
        <v>53902.229999999996</v>
      </c>
      <c r="AN18" s="34">
        <v>43636.229999999996</v>
      </c>
      <c r="AO18" s="34">
        <v>106513.60908700002</v>
      </c>
      <c r="AP18" s="34">
        <v>56892.379087000023</v>
      </c>
      <c r="AQ18" s="34">
        <v>49621.229999999981</v>
      </c>
      <c r="AR18" s="34">
        <v>-36858</v>
      </c>
      <c r="AS18" s="34">
        <v>0</v>
      </c>
    </row>
    <row r="19" spans="2:45" s="1" customFormat="1" ht="14.25" x14ac:dyDescent="0.2">
      <c r="B19" s="31" t="s">
        <v>4794</v>
      </c>
      <c r="C19" s="32" t="s">
        <v>1728</v>
      </c>
      <c r="D19" s="31" t="s">
        <v>1729</v>
      </c>
      <c r="E19" s="31" t="s">
        <v>13</v>
      </c>
      <c r="F19" s="31" t="s">
        <v>11</v>
      </c>
      <c r="G19" s="31" t="s">
        <v>19</v>
      </c>
      <c r="H19" s="31" t="s">
        <v>44</v>
      </c>
      <c r="I19" s="31" t="s">
        <v>10</v>
      </c>
      <c r="J19" s="31" t="s">
        <v>12</v>
      </c>
      <c r="K19" s="31" t="s">
        <v>1730</v>
      </c>
      <c r="L19" s="33">
        <v>3436</v>
      </c>
      <c r="M19" s="150">
        <v>103634.71000200001</v>
      </c>
      <c r="N19" s="34">
        <v>-4206</v>
      </c>
      <c r="O19" s="34">
        <v>15.120799782253954</v>
      </c>
      <c r="P19" s="30">
        <v>177664.01000200002</v>
      </c>
      <c r="Q19" s="35">
        <v>4144.4062110000004</v>
      </c>
      <c r="R19" s="36">
        <v>0</v>
      </c>
      <c r="S19" s="36">
        <v>4058.6440457158442</v>
      </c>
      <c r="T19" s="36">
        <v>2813.3559542841558</v>
      </c>
      <c r="U19" s="37">
        <v>6872.0370572822094</v>
      </c>
      <c r="V19" s="38">
        <v>11016.44326828221</v>
      </c>
      <c r="W19" s="34">
        <v>188680.45327028225</v>
      </c>
      <c r="X19" s="34">
        <v>7609.9575857158634</v>
      </c>
      <c r="Y19" s="33">
        <v>181070.49568456638</v>
      </c>
      <c r="Z19" s="144">
        <v>0</v>
      </c>
      <c r="AA19" s="34">
        <v>37260.669316929627</v>
      </c>
      <c r="AB19" s="34">
        <v>16190.987093858455</v>
      </c>
      <c r="AC19" s="34">
        <v>24833.449999999997</v>
      </c>
      <c r="AD19" s="34">
        <v>1628.29</v>
      </c>
      <c r="AE19" s="34">
        <v>1560.54</v>
      </c>
      <c r="AF19" s="34">
        <v>81473.936410788068</v>
      </c>
      <c r="AG19" s="136">
        <v>76492</v>
      </c>
      <c r="AH19" s="34">
        <v>80237.3</v>
      </c>
      <c r="AI19" s="34">
        <v>159</v>
      </c>
      <c r="AJ19" s="34">
        <v>3904.3</v>
      </c>
      <c r="AK19" s="34">
        <v>3745.3</v>
      </c>
      <c r="AL19" s="34">
        <v>76333</v>
      </c>
      <c r="AM19" s="34">
        <v>76333</v>
      </c>
      <c r="AN19" s="34">
        <v>0</v>
      </c>
      <c r="AO19" s="34">
        <v>177664.01000200002</v>
      </c>
      <c r="AP19" s="34">
        <v>173918.71000200004</v>
      </c>
      <c r="AQ19" s="34">
        <v>3745.2999999999884</v>
      </c>
      <c r="AR19" s="34">
        <v>-4206</v>
      </c>
      <c r="AS19" s="34">
        <v>0</v>
      </c>
    </row>
    <row r="20" spans="2:45" s="1" customFormat="1" ht="14.25" x14ac:dyDescent="0.2">
      <c r="B20" s="31" t="s">
        <v>4794</v>
      </c>
      <c r="C20" s="32" t="s">
        <v>4122</v>
      </c>
      <c r="D20" s="31" t="s">
        <v>4123</v>
      </c>
      <c r="E20" s="31" t="s">
        <v>13</v>
      </c>
      <c r="F20" s="31" t="s">
        <v>11</v>
      </c>
      <c r="G20" s="31" t="s">
        <v>19</v>
      </c>
      <c r="H20" s="31" t="s">
        <v>44</v>
      </c>
      <c r="I20" s="31" t="s">
        <v>10</v>
      </c>
      <c r="J20" s="31" t="s">
        <v>12</v>
      </c>
      <c r="K20" s="31" t="s">
        <v>4124</v>
      </c>
      <c r="L20" s="33">
        <v>2710</v>
      </c>
      <c r="M20" s="150">
        <v>83760.022996</v>
      </c>
      <c r="N20" s="34">
        <v>-71585.56</v>
      </c>
      <c r="O20" s="34">
        <v>26954.550069252757</v>
      </c>
      <c r="P20" s="30">
        <v>86545.462996000017</v>
      </c>
      <c r="Q20" s="35">
        <v>9461.9761280000002</v>
      </c>
      <c r="R20" s="36">
        <v>0</v>
      </c>
      <c r="S20" s="36">
        <v>3858.9130102871959</v>
      </c>
      <c r="T20" s="36">
        <v>1561.0869897128041</v>
      </c>
      <c r="U20" s="37">
        <v>5420.0292273675168</v>
      </c>
      <c r="V20" s="38">
        <v>14882.005355367517</v>
      </c>
      <c r="W20" s="34">
        <v>101427.46835136754</v>
      </c>
      <c r="X20" s="34">
        <v>7235.4618942872185</v>
      </c>
      <c r="Y20" s="33">
        <v>94192.006457080322</v>
      </c>
      <c r="Z20" s="144">
        <v>0</v>
      </c>
      <c r="AA20" s="34">
        <v>2545.2124993706802</v>
      </c>
      <c r="AB20" s="34">
        <v>13671.073065514902</v>
      </c>
      <c r="AC20" s="34">
        <v>11359.54</v>
      </c>
      <c r="AD20" s="34">
        <v>477.13028479999991</v>
      </c>
      <c r="AE20" s="34">
        <v>0</v>
      </c>
      <c r="AF20" s="34">
        <v>28052.955849685586</v>
      </c>
      <c r="AG20" s="136">
        <v>79299</v>
      </c>
      <c r="AH20" s="34">
        <v>79299</v>
      </c>
      <c r="AI20" s="34">
        <v>19315</v>
      </c>
      <c r="AJ20" s="34">
        <v>19315</v>
      </c>
      <c r="AK20" s="34">
        <v>0</v>
      </c>
      <c r="AL20" s="34">
        <v>59984</v>
      </c>
      <c r="AM20" s="34">
        <v>59984</v>
      </c>
      <c r="AN20" s="34">
        <v>0</v>
      </c>
      <c r="AO20" s="34">
        <v>86545.462996000017</v>
      </c>
      <c r="AP20" s="34">
        <v>86545.462996000017</v>
      </c>
      <c r="AQ20" s="34">
        <v>0</v>
      </c>
      <c r="AR20" s="34">
        <v>-103589.66</v>
      </c>
      <c r="AS20" s="34">
        <v>32004.100000000006</v>
      </c>
    </row>
    <row r="21" spans="2:45" s="1" customFormat="1" ht="14.25" x14ac:dyDescent="0.2">
      <c r="B21" s="31" t="s">
        <v>4794</v>
      </c>
      <c r="C21" s="32" t="s">
        <v>424</v>
      </c>
      <c r="D21" s="31" t="s">
        <v>425</v>
      </c>
      <c r="E21" s="31" t="s">
        <v>13</v>
      </c>
      <c r="F21" s="31" t="s">
        <v>11</v>
      </c>
      <c r="G21" s="31" t="s">
        <v>19</v>
      </c>
      <c r="H21" s="31" t="s">
        <v>44</v>
      </c>
      <c r="I21" s="31" t="s">
        <v>10</v>
      </c>
      <c r="J21" s="31" t="s">
        <v>21</v>
      </c>
      <c r="K21" s="31" t="s">
        <v>426</v>
      </c>
      <c r="L21" s="33">
        <v>182</v>
      </c>
      <c r="M21" s="150">
        <v>20794.161301</v>
      </c>
      <c r="N21" s="34">
        <v>14841</v>
      </c>
      <c r="O21" s="34">
        <v>0</v>
      </c>
      <c r="P21" s="30">
        <v>37415.303301</v>
      </c>
      <c r="Q21" s="35">
        <v>0</v>
      </c>
      <c r="R21" s="36">
        <v>0</v>
      </c>
      <c r="S21" s="36">
        <v>0</v>
      </c>
      <c r="T21" s="36">
        <v>364</v>
      </c>
      <c r="U21" s="37">
        <v>364.00196287117643</v>
      </c>
      <c r="V21" s="38">
        <v>364.00196287117643</v>
      </c>
      <c r="W21" s="34">
        <v>37779.305263871174</v>
      </c>
      <c r="X21" s="34">
        <v>0</v>
      </c>
      <c r="Y21" s="33">
        <v>37779.305263871174</v>
      </c>
      <c r="Z21" s="144">
        <v>0</v>
      </c>
      <c r="AA21" s="34">
        <v>1527.9364503997469</v>
      </c>
      <c r="AB21" s="34">
        <v>1423.4639779116737</v>
      </c>
      <c r="AC21" s="34">
        <v>1723.46</v>
      </c>
      <c r="AD21" s="34">
        <v>0</v>
      </c>
      <c r="AE21" s="34">
        <v>0</v>
      </c>
      <c r="AF21" s="34">
        <v>4674.8604283114209</v>
      </c>
      <c r="AG21" s="136">
        <v>0</v>
      </c>
      <c r="AH21" s="34">
        <v>1780.1419999999998</v>
      </c>
      <c r="AI21" s="34">
        <v>0</v>
      </c>
      <c r="AJ21" s="34">
        <v>0</v>
      </c>
      <c r="AK21" s="34">
        <v>0</v>
      </c>
      <c r="AL21" s="34">
        <v>0</v>
      </c>
      <c r="AM21" s="34">
        <v>1780.1419999999998</v>
      </c>
      <c r="AN21" s="34">
        <v>1780.1419999999998</v>
      </c>
      <c r="AO21" s="34">
        <v>37415.303301</v>
      </c>
      <c r="AP21" s="34">
        <v>35635.161301</v>
      </c>
      <c r="AQ21" s="34">
        <v>1780.1419999999998</v>
      </c>
      <c r="AR21" s="34">
        <v>14841</v>
      </c>
      <c r="AS21" s="34">
        <v>0</v>
      </c>
    </row>
    <row r="22" spans="2:45" s="1" customFormat="1" ht="14.25" x14ac:dyDescent="0.2">
      <c r="B22" s="31" t="s">
        <v>4794</v>
      </c>
      <c r="C22" s="32" t="s">
        <v>4443</v>
      </c>
      <c r="D22" s="31" t="s">
        <v>4444</v>
      </c>
      <c r="E22" s="31" t="s">
        <v>13</v>
      </c>
      <c r="F22" s="31" t="s">
        <v>11</v>
      </c>
      <c r="G22" s="31" t="s">
        <v>19</v>
      </c>
      <c r="H22" s="31" t="s">
        <v>44</v>
      </c>
      <c r="I22" s="31" t="s">
        <v>10</v>
      </c>
      <c r="J22" s="31" t="s">
        <v>21</v>
      </c>
      <c r="K22" s="31" t="s">
        <v>4445</v>
      </c>
      <c r="L22" s="33">
        <v>559</v>
      </c>
      <c r="M22" s="150">
        <v>72263.707773999995</v>
      </c>
      <c r="N22" s="34">
        <v>29930</v>
      </c>
      <c r="O22" s="34">
        <v>0</v>
      </c>
      <c r="P22" s="30">
        <v>95930.286773999993</v>
      </c>
      <c r="Q22" s="35">
        <v>2090.1408430000001</v>
      </c>
      <c r="R22" s="36">
        <v>0</v>
      </c>
      <c r="S22" s="36">
        <v>1188.3890742861706</v>
      </c>
      <c r="T22" s="36">
        <v>-3.8039906726808113</v>
      </c>
      <c r="U22" s="37">
        <v>1184.5914714923817</v>
      </c>
      <c r="V22" s="38">
        <v>3274.7323144923821</v>
      </c>
      <c r="W22" s="34">
        <v>99205.01908849238</v>
      </c>
      <c r="X22" s="34">
        <v>2228.2295142861694</v>
      </c>
      <c r="Y22" s="33">
        <v>96976.78957420621</v>
      </c>
      <c r="Z22" s="144">
        <v>0</v>
      </c>
      <c r="AA22" s="34">
        <v>11049.591045619514</v>
      </c>
      <c r="AB22" s="34">
        <v>6095.7588886994845</v>
      </c>
      <c r="AC22" s="34">
        <v>2495.1800000000003</v>
      </c>
      <c r="AD22" s="34">
        <v>5200.1914442857997</v>
      </c>
      <c r="AE22" s="34">
        <v>722.41</v>
      </c>
      <c r="AF22" s="34">
        <v>25563.131378604798</v>
      </c>
      <c r="AG22" s="136">
        <v>2618</v>
      </c>
      <c r="AH22" s="34">
        <v>5467.5789999999997</v>
      </c>
      <c r="AI22" s="34">
        <v>0</v>
      </c>
      <c r="AJ22" s="34">
        <v>0</v>
      </c>
      <c r="AK22" s="34">
        <v>0</v>
      </c>
      <c r="AL22" s="34">
        <v>2618</v>
      </c>
      <c r="AM22" s="34">
        <v>5467.5789999999997</v>
      </c>
      <c r="AN22" s="34">
        <v>2849.5789999999997</v>
      </c>
      <c r="AO22" s="34">
        <v>95930.286773999993</v>
      </c>
      <c r="AP22" s="34">
        <v>93080.707773999995</v>
      </c>
      <c r="AQ22" s="34">
        <v>2849.5789999999979</v>
      </c>
      <c r="AR22" s="34">
        <v>29930</v>
      </c>
      <c r="AS22" s="34">
        <v>0</v>
      </c>
    </row>
    <row r="23" spans="2:45" s="1" customFormat="1" ht="14.25" x14ac:dyDescent="0.2">
      <c r="B23" s="31" t="s">
        <v>4794</v>
      </c>
      <c r="C23" s="32" t="s">
        <v>1313</v>
      </c>
      <c r="D23" s="31" t="s">
        <v>1314</v>
      </c>
      <c r="E23" s="31" t="s">
        <v>13</v>
      </c>
      <c r="F23" s="31" t="s">
        <v>11</v>
      </c>
      <c r="G23" s="31" t="s">
        <v>19</v>
      </c>
      <c r="H23" s="31" t="s">
        <v>44</v>
      </c>
      <c r="I23" s="31" t="s">
        <v>10</v>
      </c>
      <c r="J23" s="31" t="s">
        <v>14</v>
      </c>
      <c r="K23" s="31" t="s">
        <v>1315</v>
      </c>
      <c r="L23" s="33">
        <v>7560</v>
      </c>
      <c r="M23" s="150">
        <v>282608.237555</v>
      </c>
      <c r="N23" s="34">
        <v>14283</v>
      </c>
      <c r="O23" s="34">
        <v>0</v>
      </c>
      <c r="P23" s="30">
        <v>428472.06131050002</v>
      </c>
      <c r="Q23" s="35">
        <v>11745.816965</v>
      </c>
      <c r="R23" s="36">
        <v>0</v>
      </c>
      <c r="S23" s="36">
        <v>12221.296893718978</v>
      </c>
      <c r="T23" s="36">
        <v>2898.703106281022</v>
      </c>
      <c r="U23" s="37">
        <v>15120.081534648865</v>
      </c>
      <c r="V23" s="38">
        <v>26865.898499648865</v>
      </c>
      <c r="W23" s="34">
        <v>455337.95981014887</v>
      </c>
      <c r="X23" s="34">
        <v>22914.931675718981</v>
      </c>
      <c r="Y23" s="33">
        <v>432423.02813442989</v>
      </c>
      <c r="Z23" s="144">
        <v>0</v>
      </c>
      <c r="AA23" s="34">
        <v>9605.7494348563432</v>
      </c>
      <c r="AB23" s="34">
        <v>43496.427579967065</v>
      </c>
      <c r="AC23" s="34">
        <v>31689.35</v>
      </c>
      <c r="AD23" s="34">
        <v>16125.40089455552</v>
      </c>
      <c r="AE23" s="34">
        <v>2471.1799999999998</v>
      </c>
      <c r="AF23" s="34">
        <v>103388.10790937892</v>
      </c>
      <c r="AG23" s="136">
        <v>145318</v>
      </c>
      <c r="AH23" s="34">
        <v>163578.82375549999</v>
      </c>
      <c r="AI23" s="34">
        <v>10000</v>
      </c>
      <c r="AJ23" s="34">
        <v>28260.823755500001</v>
      </c>
      <c r="AK23" s="34">
        <v>18260.823755500001</v>
      </c>
      <c r="AL23" s="34">
        <v>135318</v>
      </c>
      <c r="AM23" s="34">
        <v>135318</v>
      </c>
      <c r="AN23" s="34">
        <v>0</v>
      </c>
      <c r="AO23" s="34">
        <v>428472.06131050002</v>
      </c>
      <c r="AP23" s="34">
        <v>410211.237555</v>
      </c>
      <c r="AQ23" s="34">
        <v>18260.823755500023</v>
      </c>
      <c r="AR23" s="34">
        <v>-137337</v>
      </c>
      <c r="AS23" s="34">
        <v>151620</v>
      </c>
    </row>
    <row r="24" spans="2:45" s="1" customFormat="1" ht="14.25" x14ac:dyDescent="0.2">
      <c r="B24" s="31" t="s">
        <v>4794</v>
      </c>
      <c r="C24" s="32" t="s">
        <v>1418</v>
      </c>
      <c r="D24" s="31" t="s">
        <v>1419</v>
      </c>
      <c r="E24" s="31" t="s">
        <v>13</v>
      </c>
      <c r="F24" s="31" t="s">
        <v>11</v>
      </c>
      <c r="G24" s="31" t="s">
        <v>19</v>
      </c>
      <c r="H24" s="31" t="s">
        <v>44</v>
      </c>
      <c r="I24" s="31" t="s">
        <v>10</v>
      </c>
      <c r="J24" s="31" t="s">
        <v>21</v>
      </c>
      <c r="K24" s="31" t="s">
        <v>1420</v>
      </c>
      <c r="L24" s="33">
        <v>386</v>
      </c>
      <c r="M24" s="150">
        <v>11528.733185000001</v>
      </c>
      <c r="N24" s="34">
        <v>-8240</v>
      </c>
      <c r="O24" s="34">
        <v>7903.9</v>
      </c>
      <c r="P24" s="30">
        <v>9211.8331850000031</v>
      </c>
      <c r="Q24" s="35">
        <v>493.74003399999998</v>
      </c>
      <c r="R24" s="36">
        <v>0</v>
      </c>
      <c r="S24" s="36">
        <v>313.76204114297764</v>
      </c>
      <c r="T24" s="36">
        <v>458.23795885702236</v>
      </c>
      <c r="U24" s="37">
        <v>772.00416301249504</v>
      </c>
      <c r="V24" s="38">
        <v>1265.7441970124951</v>
      </c>
      <c r="W24" s="34">
        <v>10477.577382012498</v>
      </c>
      <c r="X24" s="34">
        <v>588.30382714297775</v>
      </c>
      <c r="Y24" s="33">
        <v>9889.27355486952</v>
      </c>
      <c r="Z24" s="144">
        <v>0</v>
      </c>
      <c r="AA24" s="34">
        <v>820.3524464510881</v>
      </c>
      <c r="AB24" s="34">
        <v>1584.6351278838572</v>
      </c>
      <c r="AC24" s="34">
        <v>4048.6</v>
      </c>
      <c r="AD24" s="34">
        <v>0</v>
      </c>
      <c r="AE24" s="34">
        <v>0</v>
      </c>
      <c r="AF24" s="34">
        <v>6453.5875743349452</v>
      </c>
      <c r="AG24" s="136">
        <v>7484</v>
      </c>
      <c r="AH24" s="34">
        <v>7820.1</v>
      </c>
      <c r="AI24" s="34">
        <v>0</v>
      </c>
      <c r="AJ24" s="34">
        <v>336.1</v>
      </c>
      <c r="AK24" s="34">
        <v>336.1</v>
      </c>
      <c r="AL24" s="34">
        <v>7484</v>
      </c>
      <c r="AM24" s="34">
        <v>7484</v>
      </c>
      <c r="AN24" s="34">
        <v>0</v>
      </c>
      <c r="AO24" s="34">
        <v>9211.8331850000031</v>
      </c>
      <c r="AP24" s="34">
        <v>8875.7331850000028</v>
      </c>
      <c r="AQ24" s="34">
        <v>336.10000000000036</v>
      </c>
      <c r="AR24" s="34">
        <v>-8240</v>
      </c>
      <c r="AS24" s="34">
        <v>0</v>
      </c>
    </row>
    <row r="25" spans="2:45" s="1" customFormat="1" ht="14.25" x14ac:dyDescent="0.2">
      <c r="B25" s="31" t="s">
        <v>4794</v>
      </c>
      <c r="C25" s="32" t="s">
        <v>4736</v>
      </c>
      <c r="D25" s="31" t="s">
        <v>4737</v>
      </c>
      <c r="E25" s="31" t="s">
        <v>13</v>
      </c>
      <c r="F25" s="31" t="s">
        <v>11</v>
      </c>
      <c r="G25" s="31" t="s">
        <v>19</v>
      </c>
      <c r="H25" s="31" t="s">
        <v>44</v>
      </c>
      <c r="I25" s="31" t="s">
        <v>10</v>
      </c>
      <c r="J25" s="31" t="s">
        <v>12</v>
      </c>
      <c r="K25" s="31" t="s">
        <v>4738</v>
      </c>
      <c r="L25" s="33">
        <v>4358</v>
      </c>
      <c r="M25" s="150">
        <v>103931.34109100001</v>
      </c>
      <c r="N25" s="34">
        <v>-33137</v>
      </c>
      <c r="O25" s="34">
        <v>5539.9053022971539</v>
      </c>
      <c r="P25" s="30">
        <v>-8581.8589090000023</v>
      </c>
      <c r="Q25" s="35">
        <v>1217.3771959999999</v>
      </c>
      <c r="R25" s="36">
        <v>8581.8589090000023</v>
      </c>
      <c r="S25" s="36">
        <v>0</v>
      </c>
      <c r="T25" s="36">
        <v>3538.111974163794</v>
      </c>
      <c r="U25" s="37">
        <v>12120.036240145953</v>
      </c>
      <c r="V25" s="38">
        <v>13337.413436145953</v>
      </c>
      <c r="W25" s="34">
        <v>13337.413436145953</v>
      </c>
      <c r="X25" s="34">
        <v>4322.5281062971553</v>
      </c>
      <c r="Y25" s="33">
        <v>9014.8853298487975</v>
      </c>
      <c r="Z25" s="144">
        <v>0</v>
      </c>
      <c r="AA25" s="34">
        <v>8119.0394645218066</v>
      </c>
      <c r="AB25" s="34">
        <v>36226.818988709645</v>
      </c>
      <c r="AC25" s="34">
        <v>18267.490000000002</v>
      </c>
      <c r="AD25" s="34">
        <v>4625</v>
      </c>
      <c r="AE25" s="34">
        <v>5802.41</v>
      </c>
      <c r="AF25" s="34">
        <v>73040.75845323145</v>
      </c>
      <c r="AG25" s="136">
        <v>76653</v>
      </c>
      <c r="AH25" s="34">
        <v>79260.800000000003</v>
      </c>
      <c r="AI25" s="34">
        <v>4083</v>
      </c>
      <c r="AJ25" s="34">
        <v>6690.8</v>
      </c>
      <c r="AK25" s="34">
        <v>2607.8000000000002</v>
      </c>
      <c r="AL25" s="34">
        <v>72570</v>
      </c>
      <c r="AM25" s="34">
        <v>72570</v>
      </c>
      <c r="AN25" s="34">
        <v>0</v>
      </c>
      <c r="AO25" s="34">
        <v>-8581.8589090000023</v>
      </c>
      <c r="AP25" s="34">
        <v>-11189.658909000002</v>
      </c>
      <c r="AQ25" s="34">
        <v>2607.8000000000002</v>
      </c>
      <c r="AR25" s="34">
        <v>-33137</v>
      </c>
      <c r="AS25" s="34">
        <v>0</v>
      </c>
    </row>
    <row r="26" spans="2:45" s="1" customFormat="1" ht="14.25" x14ac:dyDescent="0.2">
      <c r="B26" s="31" t="s">
        <v>4794</v>
      </c>
      <c r="C26" s="32" t="s">
        <v>3407</v>
      </c>
      <c r="D26" s="31" t="s">
        <v>3408</v>
      </c>
      <c r="E26" s="31" t="s">
        <v>13</v>
      </c>
      <c r="F26" s="31" t="s">
        <v>11</v>
      </c>
      <c r="G26" s="31" t="s">
        <v>19</v>
      </c>
      <c r="H26" s="31" t="s">
        <v>44</v>
      </c>
      <c r="I26" s="31" t="s">
        <v>10</v>
      </c>
      <c r="J26" s="31" t="s">
        <v>21</v>
      </c>
      <c r="K26" s="31" t="s">
        <v>3409</v>
      </c>
      <c r="L26" s="33">
        <v>689</v>
      </c>
      <c r="M26" s="150">
        <v>20057.978274000001</v>
      </c>
      <c r="N26" s="34">
        <v>7120</v>
      </c>
      <c r="O26" s="34">
        <v>0</v>
      </c>
      <c r="P26" s="30">
        <v>25540.978274000001</v>
      </c>
      <c r="Q26" s="35">
        <v>1231.2189840000001</v>
      </c>
      <c r="R26" s="36">
        <v>0</v>
      </c>
      <c r="S26" s="36">
        <v>1087.0406457147033</v>
      </c>
      <c r="T26" s="36">
        <v>290.95935428529674</v>
      </c>
      <c r="U26" s="37">
        <v>1378.0074308694534</v>
      </c>
      <c r="V26" s="38">
        <v>2609.2264148694535</v>
      </c>
      <c r="W26" s="34">
        <v>28150.204688869453</v>
      </c>
      <c r="X26" s="34">
        <v>2038.201210714702</v>
      </c>
      <c r="Y26" s="33">
        <v>26112.003478154751</v>
      </c>
      <c r="Z26" s="144">
        <v>0</v>
      </c>
      <c r="AA26" s="34">
        <v>640.11326899761809</v>
      </c>
      <c r="AB26" s="34">
        <v>5808.7159784488176</v>
      </c>
      <c r="AC26" s="34">
        <v>4723.63</v>
      </c>
      <c r="AD26" s="34">
        <v>486.87717573720749</v>
      </c>
      <c r="AE26" s="34">
        <v>0</v>
      </c>
      <c r="AF26" s="34">
        <v>11659.336423183644</v>
      </c>
      <c r="AG26" s="136">
        <v>15741</v>
      </c>
      <c r="AH26" s="34">
        <v>15741</v>
      </c>
      <c r="AI26" s="34">
        <v>0</v>
      </c>
      <c r="AJ26" s="34">
        <v>0</v>
      </c>
      <c r="AK26" s="34">
        <v>0</v>
      </c>
      <c r="AL26" s="34">
        <v>15741</v>
      </c>
      <c r="AM26" s="34">
        <v>15741</v>
      </c>
      <c r="AN26" s="34">
        <v>0</v>
      </c>
      <c r="AO26" s="34">
        <v>25540.978274000001</v>
      </c>
      <c r="AP26" s="34">
        <v>25540.978274000001</v>
      </c>
      <c r="AQ26" s="34">
        <v>0</v>
      </c>
      <c r="AR26" s="34">
        <v>7120</v>
      </c>
      <c r="AS26" s="34">
        <v>0</v>
      </c>
    </row>
    <row r="27" spans="2:45" s="1" customFormat="1" ht="14.25" x14ac:dyDescent="0.2">
      <c r="B27" s="31" t="s">
        <v>4794</v>
      </c>
      <c r="C27" s="32" t="s">
        <v>4545</v>
      </c>
      <c r="D27" s="31" t="s">
        <v>4546</v>
      </c>
      <c r="E27" s="31" t="s">
        <v>13</v>
      </c>
      <c r="F27" s="31" t="s">
        <v>11</v>
      </c>
      <c r="G27" s="31" t="s">
        <v>19</v>
      </c>
      <c r="H27" s="31" t="s">
        <v>44</v>
      </c>
      <c r="I27" s="31" t="s">
        <v>10</v>
      </c>
      <c r="J27" s="31" t="s">
        <v>12</v>
      </c>
      <c r="K27" s="31" t="s">
        <v>4547</v>
      </c>
      <c r="L27" s="33">
        <v>4193</v>
      </c>
      <c r="M27" s="150">
        <v>75417.619830000011</v>
      </c>
      <c r="N27" s="34">
        <v>-19910</v>
      </c>
      <c r="O27" s="34">
        <v>554.00287756906209</v>
      </c>
      <c r="P27" s="30">
        <v>75398.619830000011</v>
      </c>
      <c r="Q27" s="35">
        <v>8605.7764709999992</v>
      </c>
      <c r="R27" s="36">
        <v>0</v>
      </c>
      <c r="S27" s="36">
        <v>8597.049528003301</v>
      </c>
      <c r="T27" s="36">
        <v>-11.405611512012911</v>
      </c>
      <c r="U27" s="37">
        <v>8585.6902146038556</v>
      </c>
      <c r="V27" s="38">
        <v>17191.466685603853</v>
      </c>
      <c r="W27" s="34">
        <v>92590.086515603864</v>
      </c>
      <c r="X27" s="34">
        <v>16119.467865003302</v>
      </c>
      <c r="Y27" s="33">
        <v>76470.618650600562</v>
      </c>
      <c r="Z27" s="144">
        <v>0</v>
      </c>
      <c r="AA27" s="34">
        <v>5620.6101056718107</v>
      </c>
      <c r="AB27" s="34">
        <v>18777.67043820153</v>
      </c>
      <c r="AC27" s="34">
        <v>17575.849999999999</v>
      </c>
      <c r="AD27" s="34">
        <v>1558.1741899999995</v>
      </c>
      <c r="AE27" s="34">
        <v>281.02999999999997</v>
      </c>
      <c r="AF27" s="34">
        <v>43813.334733873337</v>
      </c>
      <c r="AG27" s="136">
        <v>77685</v>
      </c>
      <c r="AH27" s="34">
        <v>82820</v>
      </c>
      <c r="AI27" s="34">
        <v>0</v>
      </c>
      <c r="AJ27" s="34">
        <v>5135</v>
      </c>
      <c r="AK27" s="34">
        <v>5135</v>
      </c>
      <c r="AL27" s="34">
        <v>77685</v>
      </c>
      <c r="AM27" s="34">
        <v>77685</v>
      </c>
      <c r="AN27" s="34">
        <v>0</v>
      </c>
      <c r="AO27" s="34">
        <v>75398.619830000011</v>
      </c>
      <c r="AP27" s="34">
        <v>70263.619830000011</v>
      </c>
      <c r="AQ27" s="34">
        <v>5135</v>
      </c>
      <c r="AR27" s="34">
        <v>-19910</v>
      </c>
      <c r="AS27" s="34">
        <v>0</v>
      </c>
    </row>
    <row r="28" spans="2:45" s="1" customFormat="1" ht="14.25" x14ac:dyDescent="0.2">
      <c r="B28" s="31" t="s">
        <v>4794</v>
      </c>
      <c r="C28" s="32" t="s">
        <v>2096</v>
      </c>
      <c r="D28" s="31" t="s">
        <v>2097</v>
      </c>
      <c r="E28" s="31" t="s">
        <v>13</v>
      </c>
      <c r="F28" s="31" t="s">
        <v>11</v>
      </c>
      <c r="G28" s="31" t="s">
        <v>19</v>
      </c>
      <c r="H28" s="31" t="s">
        <v>44</v>
      </c>
      <c r="I28" s="31" t="s">
        <v>10</v>
      </c>
      <c r="J28" s="31" t="s">
        <v>12</v>
      </c>
      <c r="K28" s="31" t="s">
        <v>2098</v>
      </c>
      <c r="L28" s="33">
        <v>1987</v>
      </c>
      <c r="M28" s="150">
        <v>60775.916958000002</v>
      </c>
      <c r="N28" s="34">
        <v>-40671.1</v>
      </c>
      <c r="O28" s="34">
        <v>26298.372466111225</v>
      </c>
      <c r="P28" s="30">
        <v>43020.146957999998</v>
      </c>
      <c r="Q28" s="35">
        <v>4420.3123619999997</v>
      </c>
      <c r="R28" s="36">
        <v>0</v>
      </c>
      <c r="S28" s="36">
        <v>2020.969384000776</v>
      </c>
      <c r="T28" s="36">
        <v>1953.030615999224</v>
      </c>
      <c r="U28" s="37">
        <v>3974.0214298078431</v>
      </c>
      <c r="V28" s="38">
        <v>8394.3337918078432</v>
      </c>
      <c r="W28" s="34">
        <v>51414.480749807844</v>
      </c>
      <c r="X28" s="34">
        <v>3789.317595000779</v>
      </c>
      <c r="Y28" s="33">
        <v>47625.163154807065</v>
      </c>
      <c r="Z28" s="144">
        <v>0</v>
      </c>
      <c r="AA28" s="34">
        <v>1849.0385176910222</v>
      </c>
      <c r="AB28" s="34">
        <v>12936.91249742215</v>
      </c>
      <c r="AC28" s="34">
        <v>8328.93</v>
      </c>
      <c r="AD28" s="34">
        <v>1707.6531057000002</v>
      </c>
      <c r="AE28" s="34">
        <v>448.77</v>
      </c>
      <c r="AF28" s="34">
        <v>25271.304120813173</v>
      </c>
      <c r="AG28" s="136">
        <v>15646</v>
      </c>
      <c r="AH28" s="34">
        <v>22915.329999999998</v>
      </c>
      <c r="AI28" s="34">
        <v>0</v>
      </c>
      <c r="AJ28" s="34">
        <v>680.80000000000007</v>
      </c>
      <c r="AK28" s="34">
        <v>680.80000000000007</v>
      </c>
      <c r="AL28" s="34">
        <v>15646</v>
      </c>
      <c r="AM28" s="34">
        <v>22234.53</v>
      </c>
      <c r="AN28" s="34">
        <v>6588.5299999999988</v>
      </c>
      <c r="AO28" s="34">
        <v>43020.146957999998</v>
      </c>
      <c r="AP28" s="34">
        <v>35750.816957999996</v>
      </c>
      <c r="AQ28" s="34">
        <v>7269.3300000000017</v>
      </c>
      <c r="AR28" s="34">
        <v>-60403</v>
      </c>
      <c r="AS28" s="34">
        <v>19731.900000000001</v>
      </c>
    </row>
    <row r="29" spans="2:45" s="1" customFormat="1" ht="14.25" x14ac:dyDescent="0.2">
      <c r="B29" s="31" t="s">
        <v>4794</v>
      </c>
      <c r="C29" s="32" t="s">
        <v>2012</v>
      </c>
      <c r="D29" s="31" t="s">
        <v>2013</v>
      </c>
      <c r="E29" s="31" t="s">
        <v>13</v>
      </c>
      <c r="F29" s="31" t="s">
        <v>11</v>
      </c>
      <c r="G29" s="31" t="s">
        <v>19</v>
      </c>
      <c r="H29" s="31" t="s">
        <v>44</v>
      </c>
      <c r="I29" s="31" t="s">
        <v>10</v>
      </c>
      <c r="J29" s="31" t="s">
        <v>21</v>
      </c>
      <c r="K29" s="31" t="s">
        <v>2014</v>
      </c>
      <c r="L29" s="33">
        <v>711</v>
      </c>
      <c r="M29" s="150">
        <v>24851.850050000001</v>
      </c>
      <c r="N29" s="34">
        <v>-2714</v>
      </c>
      <c r="O29" s="34">
        <v>0</v>
      </c>
      <c r="P29" s="30">
        <v>6182.1410499999984</v>
      </c>
      <c r="Q29" s="35">
        <v>1320.4362610000001</v>
      </c>
      <c r="R29" s="36">
        <v>0</v>
      </c>
      <c r="S29" s="36">
        <v>851.04221714318385</v>
      </c>
      <c r="T29" s="36">
        <v>570.95778285681615</v>
      </c>
      <c r="U29" s="37">
        <v>1422.0076681395958</v>
      </c>
      <c r="V29" s="38">
        <v>2742.4439291395956</v>
      </c>
      <c r="W29" s="34">
        <v>8924.584979139594</v>
      </c>
      <c r="X29" s="34">
        <v>1595.7041571431855</v>
      </c>
      <c r="Y29" s="33">
        <v>7328.8808219964085</v>
      </c>
      <c r="Z29" s="144">
        <v>0</v>
      </c>
      <c r="AA29" s="34">
        <v>702.30961488632852</v>
      </c>
      <c r="AB29" s="34">
        <v>2568.8231084593376</v>
      </c>
      <c r="AC29" s="34">
        <v>5858.98</v>
      </c>
      <c r="AD29" s="34">
        <v>151.5</v>
      </c>
      <c r="AE29" s="34">
        <v>0</v>
      </c>
      <c r="AF29" s="34">
        <v>9281.6127233456646</v>
      </c>
      <c r="AG29" s="136">
        <v>3292</v>
      </c>
      <c r="AH29" s="34">
        <v>7754.2909999999993</v>
      </c>
      <c r="AI29" s="34">
        <v>0</v>
      </c>
      <c r="AJ29" s="34">
        <v>800</v>
      </c>
      <c r="AK29" s="34">
        <v>800</v>
      </c>
      <c r="AL29" s="34">
        <v>3292</v>
      </c>
      <c r="AM29" s="34">
        <v>6954.2909999999993</v>
      </c>
      <c r="AN29" s="34">
        <v>3662.2909999999993</v>
      </c>
      <c r="AO29" s="34">
        <v>6182.1410499999984</v>
      </c>
      <c r="AP29" s="34">
        <v>1719.8500499999991</v>
      </c>
      <c r="AQ29" s="34">
        <v>4462.2909999999993</v>
      </c>
      <c r="AR29" s="34">
        <v>-2714</v>
      </c>
      <c r="AS29" s="34">
        <v>0</v>
      </c>
    </row>
    <row r="30" spans="2:45" s="1" customFormat="1" ht="14.25" x14ac:dyDescent="0.2">
      <c r="B30" s="31" t="s">
        <v>4794</v>
      </c>
      <c r="C30" s="32" t="s">
        <v>962</v>
      </c>
      <c r="D30" s="31" t="s">
        <v>963</v>
      </c>
      <c r="E30" s="31" t="s">
        <v>13</v>
      </c>
      <c r="F30" s="31" t="s">
        <v>11</v>
      </c>
      <c r="G30" s="31" t="s">
        <v>19</v>
      </c>
      <c r="H30" s="31" t="s">
        <v>44</v>
      </c>
      <c r="I30" s="31" t="s">
        <v>10</v>
      </c>
      <c r="J30" s="31" t="s">
        <v>12</v>
      </c>
      <c r="K30" s="31" t="s">
        <v>964</v>
      </c>
      <c r="L30" s="33">
        <v>2468</v>
      </c>
      <c r="M30" s="150">
        <v>87230.953305999996</v>
      </c>
      <c r="N30" s="34">
        <v>-43126</v>
      </c>
      <c r="O30" s="34">
        <v>6234.0411457734881</v>
      </c>
      <c r="P30" s="30">
        <v>14519.953305999996</v>
      </c>
      <c r="Q30" s="35">
        <v>6226.6684439999999</v>
      </c>
      <c r="R30" s="36">
        <v>0</v>
      </c>
      <c r="S30" s="36">
        <v>3543.8538857156464</v>
      </c>
      <c r="T30" s="36">
        <v>1392.1461142843536</v>
      </c>
      <c r="U30" s="37">
        <v>4936.0266173959517</v>
      </c>
      <c r="V30" s="38">
        <v>11162.695061395953</v>
      </c>
      <c r="W30" s="34">
        <v>25682.648367395948</v>
      </c>
      <c r="X30" s="34">
        <v>6644.7260357156447</v>
      </c>
      <c r="Y30" s="33">
        <v>19037.922331680304</v>
      </c>
      <c r="Z30" s="144">
        <v>0</v>
      </c>
      <c r="AA30" s="34">
        <v>3799.5282924829262</v>
      </c>
      <c r="AB30" s="34">
        <v>18154.90594098327</v>
      </c>
      <c r="AC30" s="34">
        <v>16999.73</v>
      </c>
      <c r="AD30" s="34">
        <v>2409.4971837456596</v>
      </c>
      <c r="AE30" s="34">
        <v>0</v>
      </c>
      <c r="AF30" s="34">
        <v>41363.661417211857</v>
      </c>
      <c r="AG30" s="136">
        <v>66287</v>
      </c>
      <c r="AH30" s="34">
        <v>68287</v>
      </c>
      <c r="AI30" s="34">
        <v>0</v>
      </c>
      <c r="AJ30" s="34">
        <v>2000</v>
      </c>
      <c r="AK30" s="34">
        <v>2000</v>
      </c>
      <c r="AL30" s="34">
        <v>66287</v>
      </c>
      <c r="AM30" s="34">
        <v>66287</v>
      </c>
      <c r="AN30" s="34">
        <v>0</v>
      </c>
      <c r="AO30" s="34">
        <v>14519.953305999996</v>
      </c>
      <c r="AP30" s="34">
        <v>12519.953305999996</v>
      </c>
      <c r="AQ30" s="34">
        <v>2000</v>
      </c>
      <c r="AR30" s="34">
        <v>-43126</v>
      </c>
      <c r="AS30" s="34">
        <v>0</v>
      </c>
    </row>
    <row r="31" spans="2:45" s="1" customFormat="1" ht="14.25" x14ac:dyDescent="0.2">
      <c r="B31" s="31" t="s">
        <v>4794</v>
      </c>
      <c r="C31" s="32" t="s">
        <v>3061</v>
      </c>
      <c r="D31" s="31" t="s">
        <v>3062</v>
      </c>
      <c r="E31" s="31" t="s">
        <v>13</v>
      </c>
      <c r="F31" s="31" t="s">
        <v>11</v>
      </c>
      <c r="G31" s="31" t="s">
        <v>19</v>
      </c>
      <c r="H31" s="31" t="s">
        <v>44</v>
      </c>
      <c r="I31" s="31" t="s">
        <v>13</v>
      </c>
      <c r="J31" s="31" t="s">
        <v>60</v>
      </c>
      <c r="K31" s="31" t="s">
        <v>44</v>
      </c>
      <c r="L31" s="33">
        <v>120783</v>
      </c>
      <c r="M31" s="150">
        <v>7984718.3672190001</v>
      </c>
      <c r="N31" s="34">
        <v>-9095185</v>
      </c>
      <c r="O31" s="34">
        <v>5768223.9431505715</v>
      </c>
      <c r="P31" s="30">
        <v>4792459.3672190011</v>
      </c>
      <c r="Q31" s="35">
        <v>626885.22215199994</v>
      </c>
      <c r="R31" s="36">
        <v>0</v>
      </c>
      <c r="S31" s="36">
        <v>258291.27020695634</v>
      </c>
      <c r="T31" s="36">
        <v>468691.04199723201</v>
      </c>
      <c r="U31" s="37">
        <v>726986.23245865642</v>
      </c>
      <c r="V31" s="38">
        <v>1353871.4546106565</v>
      </c>
      <c r="W31" s="34">
        <v>6146330.821829658</v>
      </c>
      <c r="X31" s="34">
        <v>1059180.3468485279</v>
      </c>
      <c r="Y31" s="33">
        <v>5087150.4749811301</v>
      </c>
      <c r="Z31" s="144">
        <v>664622.3401843966</v>
      </c>
      <c r="AA31" s="34">
        <v>815442.31682390976</v>
      </c>
      <c r="AB31" s="34">
        <v>1257295.8072453218</v>
      </c>
      <c r="AC31" s="34">
        <v>506229.8</v>
      </c>
      <c r="AD31" s="34">
        <v>168611.73935287067</v>
      </c>
      <c r="AE31" s="34">
        <v>119404.9</v>
      </c>
      <c r="AF31" s="34">
        <v>3531606.9036064986</v>
      </c>
      <c r="AG31" s="136">
        <v>7280059</v>
      </c>
      <c r="AH31" s="34">
        <v>7280059</v>
      </c>
      <c r="AI31" s="34">
        <v>2505465</v>
      </c>
      <c r="AJ31" s="34">
        <v>2505465</v>
      </c>
      <c r="AK31" s="34">
        <v>0</v>
      </c>
      <c r="AL31" s="34">
        <v>4774594</v>
      </c>
      <c r="AM31" s="34">
        <v>4774594</v>
      </c>
      <c r="AN31" s="34">
        <v>0</v>
      </c>
      <c r="AO31" s="34">
        <v>4792459.3672190011</v>
      </c>
      <c r="AP31" s="34">
        <v>4792459.3672190011</v>
      </c>
      <c r="AQ31" s="34">
        <v>0</v>
      </c>
      <c r="AR31" s="34">
        <v>-9103865</v>
      </c>
      <c r="AS31" s="34">
        <v>8680</v>
      </c>
    </row>
    <row r="32" spans="2:45" s="1" customFormat="1" ht="14.25" x14ac:dyDescent="0.2">
      <c r="B32" s="31" t="s">
        <v>4794</v>
      </c>
      <c r="C32" s="32" t="s">
        <v>2431</v>
      </c>
      <c r="D32" s="31" t="s">
        <v>2432</v>
      </c>
      <c r="E32" s="31" t="s">
        <v>13</v>
      </c>
      <c r="F32" s="31" t="s">
        <v>11</v>
      </c>
      <c r="G32" s="31" t="s">
        <v>19</v>
      </c>
      <c r="H32" s="31" t="s">
        <v>44</v>
      </c>
      <c r="I32" s="31" t="s">
        <v>10</v>
      </c>
      <c r="J32" s="31" t="s">
        <v>12</v>
      </c>
      <c r="K32" s="31" t="s">
        <v>2433</v>
      </c>
      <c r="L32" s="33">
        <v>1399</v>
      </c>
      <c r="M32" s="150">
        <v>25333.996793999999</v>
      </c>
      <c r="N32" s="34">
        <v>2871.92</v>
      </c>
      <c r="O32" s="34">
        <v>0</v>
      </c>
      <c r="P32" s="30">
        <v>51775.91679399999</v>
      </c>
      <c r="Q32" s="35">
        <v>3164.6748579999999</v>
      </c>
      <c r="R32" s="36">
        <v>0</v>
      </c>
      <c r="S32" s="36">
        <v>1523.4852525720139</v>
      </c>
      <c r="T32" s="36">
        <v>1274.5147474279861</v>
      </c>
      <c r="U32" s="37">
        <v>2798.0150882240428</v>
      </c>
      <c r="V32" s="38">
        <v>5962.6899462240426</v>
      </c>
      <c r="W32" s="34">
        <v>57738.60674022403</v>
      </c>
      <c r="X32" s="34">
        <v>2856.5348485720097</v>
      </c>
      <c r="Y32" s="33">
        <v>54882.07189165202</v>
      </c>
      <c r="Z32" s="144">
        <v>0</v>
      </c>
      <c r="AA32" s="34">
        <v>1262.5859977027385</v>
      </c>
      <c r="AB32" s="34">
        <v>4695.295525949472</v>
      </c>
      <c r="AC32" s="34">
        <v>15996.09</v>
      </c>
      <c r="AD32" s="34">
        <v>82.5</v>
      </c>
      <c r="AE32" s="34">
        <v>0</v>
      </c>
      <c r="AF32" s="34">
        <v>22036.47152365221</v>
      </c>
      <c r="AG32" s="136">
        <v>23982</v>
      </c>
      <c r="AH32" s="34">
        <v>23982</v>
      </c>
      <c r="AI32" s="34">
        <v>0</v>
      </c>
      <c r="AJ32" s="34">
        <v>0</v>
      </c>
      <c r="AK32" s="34">
        <v>0</v>
      </c>
      <c r="AL32" s="34">
        <v>23982</v>
      </c>
      <c r="AM32" s="34">
        <v>23982</v>
      </c>
      <c r="AN32" s="34">
        <v>0</v>
      </c>
      <c r="AO32" s="34">
        <v>51775.91679399999</v>
      </c>
      <c r="AP32" s="34">
        <v>51775.91679399999</v>
      </c>
      <c r="AQ32" s="34">
        <v>0</v>
      </c>
      <c r="AR32" s="34">
        <v>2871.92</v>
      </c>
      <c r="AS32" s="34">
        <v>0</v>
      </c>
    </row>
    <row r="33" spans="2:45" s="1" customFormat="1" ht="14.25" x14ac:dyDescent="0.2">
      <c r="B33" s="31" t="s">
        <v>4794</v>
      </c>
      <c r="C33" s="32" t="s">
        <v>1619</v>
      </c>
      <c r="D33" s="31" t="s">
        <v>1620</v>
      </c>
      <c r="E33" s="31" t="s">
        <v>13</v>
      </c>
      <c r="F33" s="31" t="s">
        <v>11</v>
      </c>
      <c r="G33" s="31" t="s">
        <v>19</v>
      </c>
      <c r="H33" s="31" t="s">
        <v>44</v>
      </c>
      <c r="I33" s="31" t="s">
        <v>10</v>
      </c>
      <c r="J33" s="31" t="s">
        <v>21</v>
      </c>
      <c r="K33" s="31" t="s">
        <v>1621</v>
      </c>
      <c r="L33" s="33">
        <v>589</v>
      </c>
      <c r="M33" s="150">
        <v>27986.115818999999</v>
      </c>
      <c r="N33" s="34">
        <v>-7706</v>
      </c>
      <c r="O33" s="34">
        <v>3594.2736990344147</v>
      </c>
      <c r="P33" s="30">
        <v>26322.424819</v>
      </c>
      <c r="Q33" s="35">
        <v>757.46250499999996</v>
      </c>
      <c r="R33" s="36">
        <v>0</v>
      </c>
      <c r="S33" s="36">
        <v>865.09476685747507</v>
      </c>
      <c r="T33" s="36">
        <v>312.90523314252493</v>
      </c>
      <c r="U33" s="37">
        <v>1178.0063523688073</v>
      </c>
      <c r="V33" s="38">
        <v>1935.4688573688072</v>
      </c>
      <c r="W33" s="34">
        <v>28257.893676368807</v>
      </c>
      <c r="X33" s="34">
        <v>1622.0526878574747</v>
      </c>
      <c r="Y33" s="33">
        <v>26635.840988511332</v>
      </c>
      <c r="Z33" s="144">
        <v>0</v>
      </c>
      <c r="AA33" s="34">
        <v>1890.7549376774434</v>
      </c>
      <c r="AB33" s="34">
        <v>4185.8577211892252</v>
      </c>
      <c r="AC33" s="34">
        <v>2841.9300000000003</v>
      </c>
      <c r="AD33" s="34">
        <v>140</v>
      </c>
      <c r="AE33" s="34">
        <v>541.36</v>
      </c>
      <c r="AF33" s="34">
        <v>9599.9026588666693</v>
      </c>
      <c r="AG33" s="136">
        <v>0</v>
      </c>
      <c r="AH33" s="34">
        <v>6042.3089999999993</v>
      </c>
      <c r="AI33" s="34">
        <v>0</v>
      </c>
      <c r="AJ33" s="34">
        <v>281.3</v>
      </c>
      <c r="AK33" s="34">
        <v>281.3</v>
      </c>
      <c r="AL33" s="34">
        <v>0</v>
      </c>
      <c r="AM33" s="34">
        <v>5761.0089999999991</v>
      </c>
      <c r="AN33" s="34">
        <v>5761.0089999999991</v>
      </c>
      <c r="AO33" s="34">
        <v>26322.424819</v>
      </c>
      <c r="AP33" s="34">
        <v>20280.115819000002</v>
      </c>
      <c r="AQ33" s="34">
        <v>6042.3090000000011</v>
      </c>
      <c r="AR33" s="34">
        <v>-7706</v>
      </c>
      <c r="AS33" s="34">
        <v>0</v>
      </c>
    </row>
    <row r="34" spans="2:45" s="1" customFormat="1" ht="14.25" x14ac:dyDescent="0.2">
      <c r="B34" s="31" t="s">
        <v>4794</v>
      </c>
      <c r="C34" s="32" t="s">
        <v>2661</v>
      </c>
      <c r="D34" s="31" t="s">
        <v>2662</v>
      </c>
      <c r="E34" s="31" t="s">
        <v>13</v>
      </c>
      <c r="F34" s="31" t="s">
        <v>11</v>
      </c>
      <c r="G34" s="31" t="s">
        <v>19</v>
      </c>
      <c r="H34" s="31" t="s">
        <v>44</v>
      </c>
      <c r="I34" s="31" t="s">
        <v>10</v>
      </c>
      <c r="J34" s="31" t="s">
        <v>21</v>
      </c>
      <c r="K34" s="31" t="s">
        <v>2663</v>
      </c>
      <c r="L34" s="33">
        <v>76</v>
      </c>
      <c r="M34" s="150">
        <v>4679.4232160000001</v>
      </c>
      <c r="N34" s="34">
        <v>-5779</v>
      </c>
      <c r="O34" s="34">
        <v>2892.8302016963144</v>
      </c>
      <c r="P34" s="30">
        <v>-266.22078399999998</v>
      </c>
      <c r="Q34" s="35">
        <v>202.30558199999999</v>
      </c>
      <c r="R34" s="36">
        <v>266.22078399999998</v>
      </c>
      <c r="S34" s="36">
        <v>0</v>
      </c>
      <c r="T34" s="36">
        <v>2248.1037191876226</v>
      </c>
      <c r="U34" s="37">
        <v>2514.338061690632</v>
      </c>
      <c r="V34" s="38">
        <v>2716.643643690632</v>
      </c>
      <c r="W34" s="34">
        <v>2716.643643690632</v>
      </c>
      <c r="X34" s="34">
        <v>2690.5246196963144</v>
      </c>
      <c r="Y34" s="33">
        <v>26.119023994317558</v>
      </c>
      <c r="Z34" s="144">
        <v>0</v>
      </c>
      <c r="AA34" s="34">
        <v>718.36180639034046</v>
      </c>
      <c r="AB34" s="34">
        <v>243.31393413675036</v>
      </c>
      <c r="AC34" s="34">
        <v>1245.8399999999999</v>
      </c>
      <c r="AD34" s="34">
        <v>0</v>
      </c>
      <c r="AE34" s="34">
        <v>0</v>
      </c>
      <c r="AF34" s="34">
        <v>2207.5157405270907</v>
      </c>
      <c r="AG34" s="136">
        <v>0</v>
      </c>
      <c r="AH34" s="34">
        <v>943.35599999999988</v>
      </c>
      <c r="AI34" s="34">
        <v>0</v>
      </c>
      <c r="AJ34" s="34">
        <v>200</v>
      </c>
      <c r="AK34" s="34">
        <v>200</v>
      </c>
      <c r="AL34" s="34">
        <v>0</v>
      </c>
      <c r="AM34" s="34">
        <v>743.35599999999988</v>
      </c>
      <c r="AN34" s="34">
        <v>743.35599999999988</v>
      </c>
      <c r="AO34" s="34">
        <v>-266.22078399999998</v>
      </c>
      <c r="AP34" s="34">
        <v>-1209.5767839999999</v>
      </c>
      <c r="AQ34" s="34">
        <v>943.35599999999988</v>
      </c>
      <c r="AR34" s="34">
        <v>-5779</v>
      </c>
      <c r="AS34" s="34">
        <v>0</v>
      </c>
    </row>
    <row r="35" spans="2:45" s="1" customFormat="1" ht="14.25" x14ac:dyDescent="0.2">
      <c r="B35" s="31" t="s">
        <v>4794</v>
      </c>
      <c r="C35" s="32" t="s">
        <v>4692</v>
      </c>
      <c r="D35" s="31" t="s">
        <v>4693</v>
      </c>
      <c r="E35" s="31" t="s">
        <v>13</v>
      </c>
      <c r="F35" s="31" t="s">
        <v>11</v>
      </c>
      <c r="G35" s="31" t="s">
        <v>19</v>
      </c>
      <c r="H35" s="31" t="s">
        <v>44</v>
      </c>
      <c r="I35" s="31" t="s">
        <v>10</v>
      </c>
      <c r="J35" s="31" t="s">
        <v>14</v>
      </c>
      <c r="K35" s="31" t="s">
        <v>4694</v>
      </c>
      <c r="L35" s="33">
        <v>6361</v>
      </c>
      <c r="M35" s="150">
        <v>94539.508476000017</v>
      </c>
      <c r="N35" s="34">
        <v>-75844</v>
      </c>
      <c r="O35" s="34">
        <v>41663.104163194337</v>
      </c>
      <c r="P35" s="30">
        <v>169314.50847600002</v>
      </c>
      <c r="Q35" s="35">
        <v>13077.319356</v>
      </c>
      <c r="R35" s="36">
        <v>0</v>
      </c>
      <c r="S35" s="36">
        <v>12485.453547433366</v>
      </c>
      <c r="T35" s="36">
        <v>236.54645256663389</v>
      </c>
      <c r="U35" s="37">
        <v>12722.068603426116</v>
      </c>
      <c r="V35" s="38">
        <v>25799.387959426116</v>
      </c>
      <c r="W35" s="34">
        <v>195113.89643542614</v>
      </c>
      <c r="X35" s="34">
        <v>23410.225401433359</v>
      </c>
      <c r="Y35" s="33">
        <v>171703.67103399278</v>
      </c>
      <c r="Z35" s="144">
        <v>0</v>
      </c>
      <c r="AA35" s="34">
        <v>29102.639921859896</v>
      </c>
      <c r="AB35" s="34">
        <v>43528.270918677918</v>
      </c>
      <c r="AC35" s="34">
        <v>29717.730000000003</v>
      </c>
      <c r="AD35" s="34">
        <v>1342.48710299136</v>
      </c>
      <c r="AE35" s="34">
        <v>0</v>
      </c>
      <c r="AF35" s="34">
        <v>103691.12794352918</v>
      </c>
      <c r="AG35" s="136">
        <v>152836</v>
      </c>
      <c r="AH35" s="34">
        <v>152836</v>
      </c>
      <c r="AI35" s="34">
        <v>14245</v>
      </c>
      <c r="AJ35" s="34">
        <v>14245</v>
      </c>
      <c r="AK35" s="34">
        <v>0</v>
      </c>
      <c r="AL35" s="34">
        <v>138591</v>
      </c>
      <c r="AM35" s="34">
        <v>138591</v>
      </c>
      <c r="AN35" s="34">
        <v>0</v>
      </c>
      <c r="AO35" s="34">
        <v>169314.50847600002</v>
      </c>
      <c r="AP35" s="34">
        <v>169314.50847600002</v>
      </c>
      <c r="AQ35" s="34">
        <v>0</v>
      </c>
      <c r="AR35" s="34">
        <v>-75844</v>
      </c>
      <c r="AS35" s="34">
        <v>0</v>
      </c>
    </row>
    <row r="36" spans="2:45" s="1" customFormat="1" ht="14.25" x14ac:dyDescent="0.2">
      <c r="B36" s="31" t="s">
        <v>4794</v>
      </c>
      <c r="C36" s="32" t="s">
        <v>493</v>
      </c>
      <c r="D36" s="31" t="s">
        <v>494</v>
      </c>
      <c r="E36" s="31" t="s">
        <v>13</v>
      </c>
      <c r="F36" s="31" t="s">
        <v>11</v>
      </c>
      <c r="G36" s="31" t="s">
        <v>19</v>
      </c>
      <c r="H36" s="31" t="s">
        <v>44</v>
      </c>
      <c r="I36" s="31" t="s">
        <v>10</v>
      </c>
      <c r="J36" s="31" t="s">
        <v>14</v>
      </c>
      <c r="K36" s="31" t="s">
        <v>495</v>
      </c>
      <c r="L36" s="33">
        <v>6172</v>
      </c>
      <c r="M36" s="150">
        <v>122550.872496</v>
      </c>
      <c r="N36" s="34">
        <v>-281386</v>
      </c>
      <c r="O36" s="34">
        <v>166091.20919260176</v>
      </c>
      <c r="P36" s="30">
        <v>-78731.244254400022</v>
      </c>
      <c r="Q36" s="35">
        <v>23318.505570000001</v>
      </c>
      <c r="R36" s="36">
        <v>78731.244254400022</v>
      </c>
      <c r="S36" s="36">
        <v>12620.062651433418</v>
      </c>
      <c r="T36" s="36">
        <v>124805.25927730527</v>
      </c>
      <c r="U36" s="37">
        <v>216157.73180812047</v>
      </c>
      <c r="V36" s="38">
        <v>239476.23737812048</v>
      </c>
      <c r="W36" s="34">
        <v>239476.23737812048</v>
      </c>
      <c r="X36" s="34">
        <v>177477.87591403522</v>
      </c>
      <c r="Y36" s="33">
        <v>61998.361464085261</v>
      </c>
      <c r="Z36" s="144">
        <v>0</v>
      </c>
      <c r="AA36" s="34">
        <v>10721.780561477548</v>
      </c>
      <c r="AB36" s="34">
        <v>37721.223378634604</v>
      </c>
      <c r="AC36" s="34">
        <v>25871.25</v>
      </c>
      <c r="AD36" s="34">
        <v>3500.6513380000001</v>
      </c>
      <c r="AE36" s="34">
        <v>4425.2</v>
      </c>
      <c r="AF36" s="34">
        <v>82240.105278112154</v>
      </c>
      <c r="AG36" s="136">
        <v>1080</v>
      </c>
      <c r="AH36" s="34">
        <v>80103.88324960001</v>
      </c>
      <c r="AI36" s="34">
        <v>0</v>
      </c>
      <c r="AJ36" s="34">
        <v>12255.087249600001</v>
      </c>
      <c r="AK36" s="34">
        <v>12255.087249600001</v>
      </c>
      <c r="AL36" s="34">
        <v>1080</v>
      </c>
      <c r="AM36" s="34">
        <v>67848.796000000002</v>
      </c>
      <c r="AN36" s="34">
        <v>66768.796000000002</v>
      </c>
      <c r="AO36" s="34">
        <v>-78731.244254400022</v>
      </c>
      <c r="AP36" s="34">
        <v>-157755.12750400003</v>
      </c>
      <c r="AQ36" s="34">
        <v>79023.88324960001</v>
      </c>
      <c r="AR36" s="34">
        <v>-281386</v>
      </c>
      <c r="AS36" s="34">
        <v>0</v>
      </c>
    </row>
    <row r="37" spans="2:45" s="1" customFormat="1" ht="14.25" x14ac:dyDescent="0.2">
      <c r="B37" s="31" t="s">
        <v>4794</v>
      </c>
      <c r="C37" s="32" t="s">
        <v>496</v>
      </c>
      <c r="D37" s="31" t="s">
        <v>497</v>
      </c>
      <c r="E37" s="31" t="s">
        <v>13</v>
      </c>
      <c r="F37" s="31" t="s">
        <v>11</v>
      </c>
      <c r="G37" s="31" t="s">
        <v>19</v>
      </c>
      <c r="H37" s="31" t="s">
        <v>44</v>
      </c>
      <c r="I37" s="31" t="s">
        <v>10</v>
      </c>
      <c r="J37" s="31" t="s">
        <v>14</v>
      </c>
      <c r="K37" s="31" t="s">
        <v>498</v>
      </c>
      <c r="L37" s="33">
        <v>9984</v>
      </c>
      <c r="M37" s="150">
        <v>204100.473612</v>
      </c>
      <c r="N37" s="34">
        <v>-193482</v>
      </c>
      <c r="O37" s="34">
        <v>73584.996422930213</v>
      </c>
      <c r="P37" s="30">
        <v>140782.6329732</v>
      </c>
      <c r="Q37" s="35">
        <v>26392.536809000001</v>
      </c>
      <c r="R37" s="36">
        <v>0</v>
      </c>
      <c r="S37" s="36">
        <v>16882.282046863627</v>
      </c>
      <c r="T37" s="36">
        <v>3085.7179531363727</v>
      </c>
      <c r="U37" s="37">
        <v>19968.107677504533</v>
      </c>
      <c r="V37" s="38">
        <v>46360.644486504534</v>
      </c>
      <c r="W37" s="34">
        <v>187143.27745970455</v>
      </c>
      <c r="X37" s="34">
        <v>31654.278837863647</v>
      </c>
      <c r="Y37" s="33">
        <v>155488.9986218409</v>
      </c>
      <c r="Z37" s="144">
        <v>0</v>
      </c>
      <c r="AA37" s="34">
        <v>10705.251190778354</v>
      </c>
      <c r="AB37" s="34">
        <v>64213.657664572966</v>
      </c>
      <c r="AC37" s="34">
        <v>41850.06</v>
      </c>
      <c r="AD37" s="34">
        <v>1345.4649999999999</v>
      </c>
      <c r="AE37" s="34">
        <v>879.51</v>
      </c>
      <c r="AF37" s="34">
        <v>118993.9438553513</v>
      </c>
      <c r="AG37" s="136">
        <v>99044</v>
      </c>
      <c r="AH37" s="34">
        <v>130164.15936120001</v>
      </c>
      <c r="AI37" s="34">
        <v>0</v>
      </c>
      <c r="AJ37" s="34">
        <v>20410.047361200002</v>
      </c>
      <c r="AK37" s="34">
        <v>20410.047361200002</v>
      </c>
      <c r="AL37" s="34">
        <v>99044</v>
      </c>
      <c r="AM37" s="34">
        <v>109754.11200000001</v>
      </c>
      <c r="AN37" s="34">
        <v>10710.112000000008</v>
      </c>
      <c r="AO37" s="34">
        <v>140782.6329732</v>
      </c>
      <c r="AP37" s="34">
        <v>109662.47361199999</v>
      </c>
      <c r="AQ37" s="34">
        <v>31120.1593612</v>
      </c>
      <c r="AR37" s="34">
        <v>-316565</v>
      </c>
      <c r="AS37" s="34">
        <v>123083</v>
      </c>
    </row>
    <row r="38" spans="2:45" s="1" customFormat="1" ht="14.25" x14ac:dyDescent="0.2">
      <c r="B38" s="31" t="s">
        <v>4794</v>
      </c>
      <c r="C38" s="32" t="s">
        <v>2449</v>
      </c>
      <c r="D38" s="31" t="s">
        <v>2450</v>
      </c>
      <c r="E38" s="31" t="s">
        <v>13</v>
      </c>
      <c r="F38" s="31" t="s">
        <v>11</v>
      </c>
      <c r="G38" s="31" t="s">
        <v>19</v>
      </c>
      <c r="H38" s="31" t="s">
        <v>44</v>
      </c>
      <c r="I38" s="31" t="s">
        <v>10</v>
      </c>
      <c r="J38" s="31" t="s">
        <v>14</v>
      </c>
      <c r="K38" s="31" t="s">
        <v>2451</v>
      </c>
      <c r="L38" s="33">
        <v>6630</v>
      </c>
      <c r="M38" s="150">
        <v>174926.92807300002</v>
      </c>
      <c r="N38" s="34">
        <v>-137570.32</v>
      </c>
      <c r="O38" s="34">
        <v>71403.554395254585</v>
      </c>
      <c r="P38" s="30">
        <v>145240.19807300001</v>
      </c>
      <c r="Q38" s="35">
        <v>15477.306547</v>
      </c>
      <c r="R38" s="36">
        <v>0</v>
      </c>
      <c r="S38" s="36">
        <v>13325.282645719404</v>
      </c>
      <c r="T38" s="36">
        <v>-3.528027295755237</v>
      </c>
      <c r="U38" s="37">
        <v>13321.826456028482</v>
      </c>
      <c r="V38" s="38">
        <v>28799.133003028481</v>
      </c>
      <c r="W38" s="34">
        <v>174039.33107602849</v>
      </c>
      <c r="X38" s="34">
        <v>24984.904960719432</v>
      </c>
      <c r="Y38" s="33">
        <v>149054.42611530906</v>
      </c>
      <c r="Z38" s="144">
        <v>0</v>
      </c>
      <c r="AA38" s="34">
        <v>11194.522045541147</v>
      </c>
      <c r="AB38" s="34">
        <v>38730.914631980013</v>
      </c>
      <c r="AC38" s="34">
        <v>27791.06</v>
      </c>
      <c r="AD38" s="34">
        <v>1930.8235910225501</v>
      </c>
      <c r="AE38" s="34">
        <v>140.5</v>
      </c>
      <c r="AF38" s="34">
        <v>79787.820268543714</v>
      </c>
      <c r="AG38" s="136">
        <v>72775</v>
      </c>
      <c r="AH38" s="34">
        <v>107883.59</v>
      </c>
      <c r="AI38" s="34">
        <v>35000</v>
      </c>
      <c r="AJ38" s="34">
        <v>35000</v>
      </c>
      <c r="AK38" s="34">
        <v>0</v>
      </c>
      <c r="AL38" s="34">
        <v>37775</v>
      </c>
      <c r="AM38" s="34">
        <v>72883.59</v>
      </c>
      <c r="AN38" s="34">
        <v>35108.589999999997</v>
      </c>
      <c r="AO38" s="34">
        <v>145240.19807300001</v>
      </c>
      <c r="AP38" s="34">
        <v>110131.60807300001</v>
      </c>
      <c r="AQ38" s="34">
        <v>35108.589999999997</v>
      </c>
      <c r="AR38" s="34">
        <v>-137570.32</v>
      </c>
      <c r="AS38" s="34">
        <v>0</v>
      </c>
    </row>
    <row r="39" spans="2:45" s="1" customFormat="1" ht="14.25" x14ac:dyDescent="0.2">
      <c r="B39" s="31" t="s">
        <v>4794</v>
      </c>
      <c r="C39" s="32" t="s">
        <v>2593</v>
      </c>
      <c r="D39" s="31" t="s">
        <v>2594</v>
      </c>
      <c r="E39" s="31" t="s">
        <v>13</v>
      </c>
      <c r="F39" s="31" t="s">
        <v>11</v>
      </c>
      <c r="G39" s="31" t="s">
        <v>19</v>
      </c>
      <c r="H39" s="31" t="s">
        <v>44</v>
      </c>
      <c r="I39" s="31" t="s">
        <v>10</v>
      </c>
      <c r="J39" s="31" t="s">
        <v>12</v>
      </c>
      <c r="K39" s="31" t="s">
        <v>2595</v>
      </c>
      <c r="L39" s="33">
        <v>1151</v>
      </c>
      <c r="M39" s="150">
        <v>20037.348843</v>
      </c>
      <c r="N39" s="34">
        <v>-8562.9900000000016</v>
      </c>
      <c r="O39" s="34">
        <v>0</v>
      </c>
      <c r="P39" s="30">
        <v>25655.948842999991</v>
      </c>
      <c r="Q39" s="35">
        <v>1624.3957680000001</v>
      </c>
      <c r="R39" s="36">
        <v>0</v>
      </c>
      <c r="S39" s="36">
        <v>1846.7814434292807</v>
      </c>
      <c r="T39" s="36">
        <v>455.21855657071933</v>
      </c>
      <c r="U39" s="37">
        <v>2302.0124135424398</v>
      </c>
      <c r="V39" s="38">
        <v>3926.4081815424397</v>
      </c>
      <c r="W39" s="34">
        <v>29582.357024542431</v>
      </c>
      <c r="X39" s="34">
        <v>3462.7152064292786</v>
      </c>
      <c r="Y39" s="33">
        <v>26119.641818113152</v>
      </c>
      <c r="Z39" s="144">
        <v>0</v>
      </c>
      <c r="AA39" s="34">
        <v>2159.6646590163264</v>
      </c>
      <c r="AB39" s="34">
        <v>4847.782851268219</v>
      </c>
      <c r="AC39" s="34">
        <v>8770.27</v>
      </c>
      <c r="AD39" s="34">
        <v>703.13472080000008</v>
      </c>
      <c r="AE39" s="34">
        <v>0</v>
      </c>
      <c r="AF39" s="34">
        <v>16480.852231084547</v>
      </c>
      <c r="AG39" s="136">
        <v>0</v>
      </c>
      <c r="AH39" s="34">
        <v>14181.589999999998</v>
      </c>
      <c r="AI39" s="34">
        <v>0</v>
      </c>
      <c r="AJ39" s="34">
        <v>1301.9000000000001</v>
      </c>
      <c r="AK39" s="34">
        <v>1301.9000000000001</v>
      </c>
      <c r="AL39" s="34">
        <v>0</v>
      </c>
      <c r="AM39" s="34">
        <v>12879.689999999999</v>
      </c>
      <c r="AN39" s="34">
        <v>12879.689999999999</v>
      </c>
      <c r="AO39" s="34">
        <v>25655.948842999991</v>
      </c>
      <c r="AP39" s="34">
        <v>11474.358842999991</v>
      </c>
      <c r="AQ39" s="34">
        <v>14181.589999999997</v>
      </c>
      <c r="AR39" s="34">
        <v>-8562.9900000000016</v>
      </c>
      <c r="AS39" s="34">
        <v>0</v>
      </c>
    </row>
    <row r="40" spans="2:45" s="1" customFormat="1" ht="14.25" x14ac:dyDescent="0.2">
      <c r="B40" s="31" t="s">
        <v>4794</v>
      </c>
      <c r="C40" s="32" t="s">
        <v>1583</v>
      </c>
      <c r="D40" s="31" t="s">
        <v>1584</v>
      </c>
      <c r="E40" s="31" t="s">
        <v>13</v>
      </c>
      <c r="F40" s="31" t="s">
        <v>11</v>
      </c>
      <c r="G40" s="31" t="s">
        <v>19</v>
      </c>
      <c r="H40" s="31" t="s">
        <v>44</v>
      </c>
      <c r="I40" s="31" t="s">
        <v>10</v>
      </c>
      <c r="J40" s="31" t="s">
        <v>21</v>
      </c>
      <c r="K40" s="31" t="s">
        <v>1585</v>
      </c>
      <c r="L40" s="33">
        <v>998</v>
      </c>
      <c r="M40" s="150">
        <v>25894.287174999998</v>
      </c>
      <c r="N40" s="34">
        <v>9552</v>
      </c>
      <c r="O40" s="34">
        <v>0</v>
      </c>
      <c r="P40" s="30">
        <v>45207.725175</v>
      </c>
      <c r="Q40" s="35">
        <v>1181.355988</v>
      </c>
      <c r="R40" s="36">
        <v>0</v>
      </c>
      <c r="S40" s="36">
        <v>700.15350285741181</v>
      </c>
      <c r="T40" s="36">
        <v>1295.8464971425883</v>
      </c>
      <c r="U40" s="37">
        <v>1996.0107634364508</v>
      </c>
      <c r="V40" s="38">
        <v>3177.3667514364506</v>
      </c>
      <c r="W40" s="34">
        <v>48385.091926436449</v>
      </c>
      <c r="X40" s="34">
        <v>1312.7878178574101</v>
      </c>
      <c r="Y40" s="33">
        <v>47072.304108579039</v>
      </c>
      <c r="Z40" s="144">
        <v>0</v>
      </c>
      <c r="AA40" s="34">
        <v>4546.8435781198268</v>
      </c>
      <c r="AB40" s="34">
        <v>6659.8340787677616</v>
      </c>
      <c r="AC40" s="34">
        <v>6642.34</v>
      </c>
      <c r="AD40" s="34">
        <v>3343.4810959749998</v>
      </c>
      <c r="AE40" s="34">
        <v>2928.72</v>
      </c>
      <c r="AF40" s="34">
        <v>24121.218752862591</v>
      </c>
      <c r="AG40" s="136">
        <v>0</v>
      </c>
      <c r="AH40" s="34">
        <v>9761.4379999999983</v>
      </c>
      <c r="AI40" s="34">
        <v>0</v>
      </c>
      <c r="AJ40" s="34">
        <v>0</v>
      </c>
      <c r="AK40" s="34">
        <v>0</v>
      </c>
      <c r="AL40" s="34">
        <v>0</v>
      </c>
      <c r="AM40" s="34">
        <v>9761.4379999999983</v>
      </c>
      <c r="AN40" s="34">
        <v>9761.4379999999983</v>
      </c>
      <c r="AO40" s="34">
        <v>45207.725175</v>
      </c>
      <c r="AP40" s="34">
        <v>35446.287175000005</v>
      </c>
      <c r="AQ40" s="34">
        <v>9761.4379999999946</v>
      </c>
      <c r="AR40" s="34">
        <v>9552</v>
      </c>
      <c r="AS40" s="34">
        <v>0</v>
      </c>
    </row>
    <row r="41" spans="2:45" s="1" customFormat="1" ht="14.25" x14ac:dyDescent="0.2">
      <c r="B41" s="31" t="s">
        <v>4794</v>
      </c>
      <c r="C41" s="32" t="s">
        <v>4317</v>
      </c>
      <c r="D41" s="31" t="s">
        <v>4318</v>
      </c>
      <c r="E41" s="31" t="s">
        <v>13</v>
      </c>
      <c r="F41" s="31" t="s">
        <v>11</v>
      </c>
      <c r="G41" s="31" t="s">
        <v>19</v>
      </c>
      <c r="H41" s="31" t="s">
        <v>44</v>
      </c>
      <c r="I41" s="31" t="s">
        <v>10</v>
      </c>
      <c r="J41" s="31" t="s">
        <v>14</v>
      </c>
      <c r="K41" s="31" t="s">
        <v>4319</v>
      </c>
      <c r="L41" s="33">
        <v>5061</v>
      </c>
      <c r="M41" s="150">
        <v>118801.152617</v>
      </c>
      <c r="N41" s="34">
        <v>-77626</v>
      </c>
      <c r="O41" s="34">
        <v>62861.75907294848</v>
      </c>
      <c r="P41" s="30">
        <v>21273.152616999985</v>
      </c>
      <c r="Q41" s="35">
        <v>9124.0465779999995</v>
      </c>
      <c r="R41" s="36">
        <v>0</v>
      </c>
      <c r="S41" s="36">
        <v>5995.7579257165889</v>
      </c>
      <c r="T41" s="36">
        <v>31231.175315925637</v>
      </c>
      <c r="U41" s="37">
        <v>37227.133988000045</v>
      </c>
      <c r="V41" s="38">
        <v>46351.180566000046</v>
      </c>
      <c r="W41" s="34">
        <v>67624.333183000039</v>
      </c>
      <c r="X41" s="34">
        <v>48952.894173665096</v>
      </c>
      <c r="Y41" s="33">
        <v>18671.439009334943</v>
      </c>
      <c r="Z41" s="144">
        <v>0</v>
      </c>
      <c r="AA41" s="34">
        <v>12587.769913731167</v>
      </c>
      <c r="AB41" s="34">
        <v>25030.794848319678</v>
      </c>
      <c r="AC41" s="34">
        <v>21214.26</v>
      </c>
      <c r="AD41" s="34">
        <v>1201.4701488000001</v>
      </c>
      <c r="AE41" s="34">
        <v>1688.26</v>
      </c>
      <c r="AF41" s="34">
        <v>61722.554910850849</v>
      </c>
      <c r="AG41" s="136">
        <v>88287</v>
      </c>
      <c r="AH41" s="34">
        <v>88287</v>
      </c>
      <c r="AI41" s="34">
        <v>7350</v>
      </c>
      <c r="AJ41" s="34">
        <v>7350</v>
      </c>
      <c r="AK41" s="34">
        <v>0</v>
      </c>
      <c r="AL41" s="34">
        <v>80937</v>
      </c>
      <c r="AM41" s="34">
        <v>80937</v>
      </c>
      <c r="AN41" s="34">
        <v>0</v>
      </c>
      <c r="AO41" s="34">
        <v>21273.152616999985</v>
      </c>
      <c r="AP41" s="34">
        <v>21273.152616999985</v>
      </c>
      <c r="AQ41" s="34">
        <v>0</v>
      </c>
      <c r="AR41" s="34">
        <v>-77626</v>
      </c>
      <c r="AS41" s="34">
        <v>0</v>
      </c>
    </row>
    <row r="42" spans="2:45" s="1" customFormat="1" ht="14.25" x14ac:dyDescent="0.2">
      <c r="B42" s="31" t="s">
        <v>4794</v>
      </c>
      <c r="C42" s="32" t="s">
        <v>793</v>
      </c>
      <c r="D42" s="31" t="s">
        <v>794</v>
      </c>
      <c r="E42" s="31" t="s">
        <v>13</v>
      </c>
      <c r="F42" s="31" t="s">
        <v>11</v>
      </c>
      <c r="G42" s="31" t="s">
        <v>19</v>
      </c>
      <c r="H42" s="31" t="s">
        <v>44</v>
      </c>
      <c r="I42" s="31" t="s">
        <v>10</v>
      </c>
      <c r="J42" s="31" t="s">
        <v>21</v>
      </c>
      <c r="K42" s="31" t="s">
        <v>795</v>
      </c>
      <c r="L42" s="33">
        <v>706</v>
      </c>
      <c r="M42" s="150">
        <v>46718.477594999997</v>
      </c>
      <c r="N42" s="34">
        <v>-10506</v>
      </c>
      <c r="O42" s="34">
        <v>9332.7999999999993</v>
      </c>
      <c r="P42" s="30">
        <v>39217.677595000001</v>
      </c>
      <c r="Q42" s="35">
        <v>2875.2619479999998</v>
      </c>
      <c r="R42" s="36">
        <v>0</v>
      </c>
      <c r="S42" s="36">
        <v>1212.1297531433227</v>
      </c>
      <c r="T42" s="36">
        <v>199.87024685667734</v>
      </c>
      <c r="U42" s="37">
        <v>1412.0076142145633</v>
      </c>
      <c r="V42" s="38">
        <v>4287.2695622145629</v>
      </c>
      <c r="W42" s="34">
        <v>43504.947157214563</v>
      </c>
      <c r="X42" s="34">
        <v>2272.7432871433266</v>
      </c>
      <c r="Y42" s="33">
        <v>41232.203870071236</v>
      </c>
      <c r="Z42" s="144">
        <v>0</v>
      </c>
      <c r="AA42" s="34">
        <v>1587.2082690802822</v>
      </c>
      <c r="AB42" s="34">
        <v>4561.9157928461973</v>
      </c>
      <c r="AC42" s="34">
        <v>3799.66</v>
      </c>
      <c r="AD42" s="34">
        <v>654.5</v>
      </c>
      <c r="AE42" s="34">
        <v>342.28</v>
      </c>
      <c r="AF42" s="34">
        <v>10945.56406192648</v>
      </c>
      <c r="AG42" s="136">
        <v>24732</v>
      </c>
      <c r="AH42" s="34">
        <v>25905.200000000001</v>
      </c>
      <c r="AI42" s="34">
        <v>0</v>
      </c>
      <c r="AJ42" s="34">
        <v>1173.2</v>
      </c>
      <c r="AK42" s="34">
        <v>1173.2</v>
      </c>
      <c r="AL42" s="34">
        <v>24732</v>
      </c>
      <c r="AM42" s="34">
        <v>24732</v>
      </c>
      <c r="AN42" s="34">
        <v>0</v>
      </c>
      <c r="AO42" s="34">
        <v>39217.677595000001</v>
      </c>
      <c r="AP42" s="34">
        <v>38044.477595000004</v>
      </c>
      <c r="AQ42" s="34">
        <v>1173.1999999999971</v>
      </c>
      <c r="AR42" s="34">
        <v>-10506</v>
      </c>
      <c r="AS42" s="34">
        <v>0</v>
      </c>
    </row>
    <row r="43" spans="2:45" s="1" customFormat="1" ht="14.25" x14ac:dyDescent="0.2">
      <c r="B43" s="31" t="s">
        <v>4794</v>
      </c>
      <c r="C43" s="32" t="s">
        <v>2542</v>
      </c>
      <c r="D43" s="31" t="s">
        <v>2543</v>
      </c>
      <c r="E43" s="31" t="s">
        <v>13</v>
      </c>
      <c r="F43" s="31" t="s">
        <v>11</v>
      </c>
      <c r="G43" s="31" t="s">
        <v>19</v>
      </c>
      <c r="H43" s="31" t="s">
        <v>44</v>
      </c>
      <c r="I43" s="31" t="s">
        <v>10</v>
      </c>
      <c r="J43" s="31" t="s">
        <v>21</v>
      </c>
      <c r="K43" s="31" t="s">
        <v>2544</v>
      </c>
      <c r="L43" s="33">
        <v>699</v>
      </c>
      <c r="M43" s="150">
        <v>81561.000296999991</v>
      </c>
      <c r="N43" s="34">
        <v>-99360</v>
      </c>
      <c r="O43" s="34">
        <v>61652.978374606275</v>
      </c>
      <c r="P43" s="30">
        <v>-3929.9997030000086</v>
      </c>
      <c r="Q43" s="35">
        <v>0</v>
      </c>
      <c r="R43" s="36">
        <v>3929.9997030000086</v>
      </c>
      <c r="S43" s="36">
        <v>0</v>
      </c>
      <c r="T43" s="36">
        <v>57722.978671606266</v>
      </c>
      <c r="U43" s="37">
        <v>61653.310838491416</v>
      </c>
      <c r="V43" s="38">
        <v>61653.310838491416</v>
      </c>
      <c r="W43" s="34">
        <v>61653.310838491416</v>
      </c>
      <c r="X43" s="34">
        <v>61652.978374606275</v>
      </c>
      <c r="Y43" s="33">
        <v>0.33246388514089631</v>
      </c>
      <c r="Z43" s="144">
        <v>0</v>
      </c>
      <c r="AA43" s="34">
        <v>34033.509192147525</v>
      </c>
      <c r="AB43" s="34">
        <v>9287.5212831624212</v>
      </c>
      <c r="AC43" s="34">
        <v>4868.0300000000007</v>
      </c>
      <c r="AD43" s="34">
        <v>1469.5</v>
      </c>
      <c r="AE43" s="34">
        <v>2587.98</v>
      </c>
      <c r="AF43" s="34">
        <v>52246.54047530995</v>
      </c>
      <c r="AG43" s="136">
        <v>15244</v>
      </c>
      <c r="AH43" s="34">
        <v>20044</v>
      </c>
      <c r="AI43" s="34">
        <v>0</v>
      </c>
      <c r="AJ43" s="34">
        <v>4800</v>
      </c>
      <c r="AK43" s="34">
        <v>4800</v>
      </c>
      <c r="AL43" s="34">
        <v>15244</v>
      </c>
      <c r="AM43" s="34">
        <v>15244</v>
      </c>
      <c r="AN43" s="34">
        <v>0</v>
      </c>
      <c r="AO43" s="34">
        <v>-3929.9997030000086</v>
      </c>
      <c r="AP43" s="34">
        <v>-8729.9997030000086</v>
      </c>
      <c r="AQ43" s="34">
        <v>4800</v>
      </c>
      <c r="AR43" s="34">
        <v>-99360</v>
      </c>
      <c r="AS43" s="34">
        <v>0</v>
      </c>
    </row>
    <row r="44" spans="2:45" s="1" customFormat="1" ht="14.25" x14ac:dyDescent="0.2">
      <c r="B44" s="31" t="s">
        <v>4794</v>
      </c>
      <c r="C44" s="32" t="s">
        <v>376</v>
      </c>
      <c r="D44" s="31" t="s">
        <v>377</v>
      </c>
      <c r="E44" s="31" t="s">
        <v>13</v>
      </c>
      <c r="F44" s="31" t="s">
        <v>11</v>
      </c>
      <c r="G44" s="31" t="s">
        <v>19</v>
      </c>
      <c r="H44" s="31" t="s">
        <v>44</v>
      </c>
      <c r="I44" s="31" t="s">
        <v>10</v>
      </c>
      <c r="J44" s="31" t="s">
        <v>14</v>
      </c>
      <c r="K44" s="31" t="s">
        <v>378</v>
      </c>
      <c r="L44" s="33">
        <v>8504</v>
      </c>
      <c r="M44" s="150">
        <v>184419.26979200001</v>
      </c>
      <c r="N44" s="34">
        <v>-94128.84</v>
      </c>
      <c r="O44" s="34">
        <v>58983.49322310304</v>
      </c>
      <c r="P44" s="30">
        <v>120398.82877120003</v>
      </c>
      <c r="Q44" s="35">
        <v>25340.944903</v>
      </c>
      <c r="R44" s="36">
        <v>0</v>
      </c>
      <c r="S44" s="36">
        <v>20013.451718864828</v>
      </c>
      <c r="T44" s="36">
        <v>-162.42166020359946</v>
      </c>
      <c r="U44" s="37">
        <v>19851.137105404978</v>
      </c>
      <c r="V44" s="38">
        <v>45192.082008404977</v>
      </c>
      <c r="W44" s="34">
        <v>165590.91077960501</v>
      </c>
      <c r="X44" s="34">
        <v>37525.221972864834</v>
      </c>
      <c r="Y44" s="33">
        <v>128065.68880674017</v>
      </c>
      <c r="Z44" s="144">
        <v>0</v>
      </c>
      <c r="AA44" s="34">
        <v>11533.510200424051</v>
      </c>
      <c r="AB44" s="34">
        <v>49743.505887101433</v>
      </c>
      <c r="AC44" s="34">
        <v>35646.33</v>
      </c>
      <c r="AD44" s="34">
        <v>10542.649011844162</v>
      </c>
      <c r="AE44" s="34">
        <v>11275.08</v>
      </c>
      <c r="AF44" s="34">
        <v>118741.07509936964</v>
      </c>
      <c r="AG44" s="136">
        <v>41326</v>
      </c>
      <c r="AH44" s="34">
        <v>111926.39897920001</v>
      </c>
      <c r="AI44" s="34">
        <v>0</v>
      </c>
      <c r="AJ44" s="34">
        <v>18441.926979200001</v>
      </c>
      <c r="AK44" s="34">
        <v>18441.926979200001</v>
      </c>
      <c r="AL44" s="34">
        <v>41326</v>
      </c>
      <c r="AM44" s="34">
        <v>93484.472000000009</v>
      </c>
      <c r="AN44" s="34">
        <v>52158.472000000009</v>
      </c>
      <c r="AO44" s="34">
        <v>120398.82877120003</v>
      </c>
      <c r="AP44" s="34">
        <v>49798.429792000024</v>
      </c>
      <c r="AQ44" s="34">
        <v>70600.398979199992</v>
      </c>
      <c r="AR44" s="34">
        <v>-94128.84</v>
      </c>
      <c r="AS44" s="34">
        <v>0</v>
      </c>
    </row>
    <row r="45" spans="2:45" s="1" customFormat="1" ht="14.25" x14ac:dyDescent="0.2">
      <c r="B45" s="31" t="s">
        <v>4794</v>
      </c>
      <c r="C45" s="32" t="s">
        <v>1722</v>
      </c>
      <c r="D45" s="31" t="s">
        <v>1723</v>
      </c>
      <c r="E45" s="31" t="s">
        <v>13</v>
      </c>
      <c r="F45" s="31" t="s">
        <v>11</v>
      </c>
      <c r="G45" s="31" t="s">
        <v>19</v>
      </c>
      <c r="H45" s="31" t="s">
        <v>44</v>
      </c>
      <c r="I45" s="31" t="s">
        <v>10</v>
      </c>
      <c r="J45" s="31" t="s">
        <v>14</v>
      </c>
      <c r="K45" s="31" t="s">
        <v>1724</v>
      </c>
      <c r="L45" s="33">
        <v>7894</v>
      </c>
      <c r="M45" s="150">
        <v>141509.79832200002</v>
      </c>
      <c r="N45" s="34">
        <v>-39786</v>
      </c>
      <c r="O45" s="34">
        <v>21833.510770038847</v>
      </c>
      <c r="P45" s="30">
        <v>157924.52015420003</v>
      </c>
      <c r="Q45" s="35">
        <v>18757.727583</v>
      </c>
      <c r="R45" s="36">
        <v>0</v>
      </c>
      <c r="S45" s="36">
        <v>17360.918512006669</v>
      </c>
      <c r="T45" s="36">
        <v>-85.004205684457702</v>
      </c>
      <c r="U45" s="37">
        <v>17276.007466745941</v>
      </c>
      <c r="V45" s="38">
        <v>36033.735049745941</v>
      </c>
      <c r="W45" s="34">
        <v>193958.25520394597</v>
      </c>
      <c r="X45" s="34">
        <v>32551.722210006672</v>
      </c>
      <c r="Y45" s="33">
        <v>161406.5329939393</v>
      </c>
      <c r="Z45" s="144">
        <v>0</v>
      </c>
      <c r="AA45" s="34">
        <v>20933.348217810541</v>
      </c>
      <c r="AB45" s="34">
        <v>52366.322840340967</v>
      </c>
      <c r="AC45" s="34">
        <v>33089.379999999997</v>
      </c>
      <c r="AD45" s="34">
        <v>12698.654048103295</v>
      </c>
      <c r="AE45" s="34">
        <v>665.2</v>
      </c>
      <c r="AF45" s="34">
        <v>119752.9051062548</v>
      </c>
      <c r="AG45" s="136">
        <v>64934</v>
      </c>
      <c r="AH45" s="34">
        <v>100929.7218322</v>
      </c>
      <c r="AI45" s="34">
        <v>7552</v>
      </c>
      <c r="AJ45" s="34">
        <v>14150.979832200002</v>
      </c>
      <c r="AK45" s="34">
        <v>6598.9798322000024</v>
      </c>
      <c r="AL45" s="34">
        <v>57382</v>
      </c>
      <c r="AM45" s="34">
        <v>86778.741999999998</v>
      </c>
      <c r="AN45" s="34">
        <v>29396.741999999998</v>
      </c>
      <c r="AO45" s="34">
        <v>157924.52015420003</v>
      </c>
      <c r="AP45" s="34">
        <v>121928.79832200002</v>
      </c>
      <c r="AQ45" s="34">
        <v>35995.721832200012</v>
      </c>
      <c r="AR45" s="34">
        <v>-39786</v>
      </c>
      <c r="AS45" s="34">
        <v>0</v>
      </c>
    </row>
    <row r="46" spans="2:45" s="1" customFormat="1" ht="14.25" x14ac:dyDescent="0.2">
      <c r="B46" s="31" t="s">
        <v>4794</v>
      </c>
      <c r="C46" s="32" t="s">
        <v>4659</v>
      </c>
      <c r="D46" s="31" t="s">
        <v>4660</v>
      </c>
      <c r="E46" s="31" t="s">
        <v>13</v>
      </c>
      <c r="F46" s="31" t="s">
        <v>11</v>
      </c>
      <c r="G46" s="31" t="s">
        <v>19</v>
      </c>
      <c r="H46" s="31" t="s">
        <v>44</v>
      </c>
      <c r="I46" s="31" t="s">
        <v>10</v>
      </c>
      <c r="J46" s="31" t="s">
        <v>14</v>
      </c>
      <c r="K46" s="31" t="s">
        <v>4661</v>
      </c>
      <c r="L46" s="33">
        <v>6055</v>
      </c>
      <c r="M46" s="150">
        <v>152399.54451000001</v>
      </c>
      <c r="N46" s="34">
        <v>-124069</v>
      </c>
      <c r="O46" s="34">
        <v>88812.183215351921</v>
      </c>
      <c r="P46" s="30">
        <v>111979.54451000001</v>
      </c>
      <c r="Q46" s="35">
        <v>17036.176207</v>
      </c>
      <c r="R46" s="36">
        <v>0</v>
      </c>
      <c r="S46" s="36">
        <v>10847.809670861308</v>
      </c>
      <c r="T46" s="36">
        <v>1262.1903291386916</v>
      </c>
      <c r="U46" s="37">
        <v>12110.065303214138</v>
      </c>
      <c r="V46" s="38">
        <v>29146.241510214139</v>
      </c>
      <c r="W46" s="34">
        <v>141125.78602021415</v>
      </c>
      <c r="X46" s="34">
        <v>20339.643132861296</v>
      </c>
      <c r="Y46" s="33">
        <v>120786.14288735285</v>
      </c>
      <c r="Z46" s="144">
        <v>0</v>
      </c>
      <c r="AA46" s="34">
        <v>12104.86122954472</v>
      </c>
      <c r="AB46" s="34">
        <v>37660.738513962511</v>
      </c>
      <c r="AC46" s="34">
        <v>25380.82</v>
      </c>
      <c r="AD46" s="34">
        <v>4270.5</v>
      </c>
      <c r="AE46" s="34">
        <v>0</v>
      </c>
      <c r="AF46" s="34">
        <v>79416.919743507227</v>
      </c>
      <c r="AG46" s="136">
        <v>147004</v>
      </c>
      <c r="AH46" s="34">
        <v>158769</v>
      </c>
      <c r="AI46" s="34">
        <v>0</v>
      </c>
      <c r="AJ46" s="34">
        <v>11765</v>
      </c>
      <c r="AK46" s="34">
        <v>11765</v>
      </c>
      <c r="AL46" s="34">
        <v>147004</v>
      </c>
      <c r="AM46" s="34">
        <v>147004</v>
      </c>
      <c r="AN46" s="34">
        <v>0</v>
      </c>
      <c r="AO46" s="34">
        <v>111979.54451000001</v>
      </c>
      <c r="AP46" s="34">
        <v>100214.54451000001</v>
      </c>
      <c r="AQ46" s="34">
        <v>11765</v>
      </c>
      <c r="AR46" s="34">
        <v>-124069</v>
      </c>
      <c r="AS46" s="34">
        <v>0</v>
      </c>
    </row>
    <row r="47" spans="2:45" s="1" customFormat="1" ht="14.25" x14ac:dyDescent="0.2">
      <c r="B47" s="31" t="s">
        <v>4794</v>
      </c>
      <c r="C47" s="32" t="s">
        <v>2326</v>
      </c>
      <c r="D47" s="31" t="s">
        <v>2327</v>
      </c>
      <c r="E47" s="31" t="s">
        <v>13</v>
      </c>
      <c r="F47" s="31" t="s">
        <v>11</v>
      </c>
      <c r="G47" s="31" t="s">
        <v>19</v>
      </c>
      <c r="H47" s="31" t="s">
        <v>44</v>
      </c>
      <c r="I47" s="31" t="s">
        <v>10</v>
      </c>
      <c r="J47" s="31" t="s">
        <v>21</v>
      </c>
      <c r="K47" s="31" t="s">
        <v>2328</v>
      </c>
      <c r="L47" s="33">
        <v>113</v>
      </c>
      <c r="M47" s="150">
        <v>9670.4098429999995</v>
      </c>
      <c r="N47" s="34">
        <v>-10505</v>
      </c>
      <c r="O47" s="34">
        <v>7191.0988289996867</v>
      </c>
      <c r="P47" s="30">
        <v>514.36284299999897</v>
      </c>
      <c r="Q47" s="35">
        <v>602.81684199999995</v>
      </c>
      <c r="R47" s="36">
        <v>0</v>
      </c>
      <c r="S47" s="36">
        <v>0</v>
      </c>
      <c r="T47" s="36">
        <v>5088.1486352886204</v>
      </c>
      <c r="U47" s="37">
        <v>5088.1760731465802</v>
      </c>
      <c r="V47" s="38">
        <v>5690.9929151465803</v>
      </c>
      <c r="W47" s="34">
        <v>6205.3557581465793</v>
      </c>
      <c r="X47" s="34">
        <v>6073.9191439996875</v>
      </c>
      <c r="Y47" s="33">
        <v>131.43661414689177</v>
      </c>
      <c r="Z47" s="144">
        <v>0</v>
      </c>
      <c r="AA47" s="34">
        <v>1437.0438128106612</v>
      </c>
      <c r="AB47" s="34">
        <v>923.1787495473626</v>
      </c>
      <c r="AC47" s="34">
        <v>1910.17</v>
      </c>
      <c r="AD47" s="34">
        <v>0</v>
      </c>
      <c r="AE47" s="34">
        <v>513.21</v>
      </c>
      <c r="AF47" s="34">
        <v>4783.6025623580235</v>
      </c>
      <c r="AG47" s="136">
        <v>0</v>
      </c>
      <c r="AH47" s="34">
        <v>1348.953</v>
      </c>
      <c r="AI47" s="34">
        <v>0</v>
      </c>
      <c r="AJ47" s="34">
        <v>243.70000000000002</v>
      </c>
      <c r="AK47" s="34">
        <v>243.70000000000002</v>
      </c>
      <c r="AL47" s="34">
        <v>0</v>
      </c>
      <c r="AM47" s="34">
        <v>1105.2529999999999</v>
      </c>
      <c r="AN47" s="34">
        <v>1105.2529999999999</v>
      </c>
      <c r="AO47" s="34">
        <v>514.36284299999897</v>
      </c>
      <c r="AP47" s="34">
        <v>-834.590157000001</v>
      </c>
      <c r="AQ47" s="34">
        <v>1348.953</v>
      </c>
      <c r="AR47" s="34">
        <v>-10505</v>
      </c>
      <c r="AS47" s="34">
        <v>0</v>
      </c>
    </row>
    <row r="48" spans="2:45" s="1" customFormat="1" ht="14.25" x14ac:dyDescent="0.2">
      <c r="B48" s="31" t="s">
        <v>4794</v>
      </c>
      <c r="C48" s="32" t="s">
        <v>2374</v>
      </c>
      <c r="D48" s="31" t="s">
        <v>2375</v>
      </c>
      <c r="E48" s="31" t="s">
        <v>13</v>
      </c>
      <c r="F48" s="31" t="s">
        <v>11</v>
      </c>
      <c r="G48" s="31" t="s">
        <v>19</v>
      </c>
      <c r="H48" s="31" t="s">
        <v>44</v>
      </c>
      <c r="I48" s="31" t="s">
        <v>10</v>
      </c>
      <c r="J48" s="31" t="s">
        <v>14</v>
      </c>
      <c r="K48" s="31" t="s">
        <v>2376</v>
      </c>
      <c r="L48" s="33">
        <v>5583</v>
      </c>
      <c r="M48" s="150">
        <v>204117.91531399998</v>
      </c>
      <c r="N48" s="34">
        <v>-222962</v>
      </c>
      <c r="O48" s="34">
        <v>129462.84923354677</v>
      </c>
      <c r="P48" s="30">
        <v>22010.315313999978</v>
      </c>
      <c r="Q48" s="35">
        <v>13143.296854</v>
      </c>
      <c r="R48" s="36">
        <v>0</v>
      </c>
      <c r="S48" s="36">
        <v>9337.1398480035859</v>
      </c>
      <c r="T48" s="36">
        <v>85591.282118748888</v>
      </c>
      <c r="U48" s="37">
        <v>94928.933868574721</v>
      </c>
      <c r="V48" s="38">
        <v>108072.23072257472</v>
      </c>
      <c r="W48" s="34">
        <v>130082.5460365747</v>
      </c>
      <c r="X48" s="34">
        <v>119986.37164755038</v>
      </c>
      <c r="Y48" s="33">
        <v>10096.174389024323</v>
      </c>
      <c r="Z48" s="144">
        <v>0</v>
      </c>
      <c r="AA48" s="34">
        <v>15560.891508317842</v>
      </c>
      <c r="AB48" s="34">
        <v>34448.327207995208</v>
      </c>
      <c r="AC48" s="34">
        <v>23402.33</v>
      </c>
      <c r="AD48" s="34">
        <v>6152.7642728500005</v>
      </c>
      <c r="AE48" s="34">
        <v>7107.98</v>
      </c>
      <c r="AF48" s="34">
        <v>86672.292989163063</v>
      </c>
      <c r="AG48" s="136">
        <v>143703</v>
      </c>
      <c r="AH48" s="34">
        <v>159949.4</v>
      </c>
      <c r="AI48" s="34">
        <v>0</v>
      </c>
      <c r="AJ48" s="34">
        <v>16246.400000000001</v>
      </c>
      <c r="AK48" s="34">
        <v>16246.400000000001</v>
      </c>
      <c r="AL48" s="34">
        <v>143703</v>
      </c>
      <c r="AM48" s="34">
        <v>143703</v>
      </c>
      <c r="AN48" s="34">
        <v>0</v>
      </c>
      <c r="AO48" s="34">
        <v>22010.315313999978</v>
      </c>
      <c r="AP48" s="34">
        <v>5763.9153139999762</v>
      </c>
      <c r="AQ48" s="34">
        <v>16246.400000000001</v>
      </c>
      <c r="AR48" s="34">
        <v>-222962</v>
      </c>
      <c r="AS48" s="34">
        <v>0</v>
      </c>
    </row>
    <row r="49" spans="2:45" s="1" customFormat="1" ht="14.25" x14ac:dyDescent="0.2">
      <c r="B49" s="31" t="s">
        <v>4794</v>
      </c>
      <c r="C49" s="32" t="s">
        <v>4018</v>
      </c>
      <c r="D49" s="31" t="s">
        <v>4019</v>
      </c>
      <c r="E49" s="31" t="s">
        <v>13</v>
      </c>
      <c r="F49" s="31" t="s">
        <v>11</v>
      </c>
      <c r="G49" s="31" t="s">
        <v>19</v>
      </c>
      <c r="H49" s="31" t="s">
        <v>44</v>
      </c>
      <c r="I49" s="31" t="s">
        <v>10</v>
      </c>
      <c r="J49" s="31" t="s">
        <v>14</v>
      </c>
      <c r="K49" s="31" t="s">
        <v>4020</v>
      </c>
      <c r="L49" s="33">
        <v>5958</v>
      </c>
      <c r="M49" s="150">
        <v>137273.14921900001</v>
      </c>
      <c r="N49" s="34">
        <v>-109123</v>
      </c>
      <c r="O49" s="34">
        <v>44431.867175397783</v>
      </c>
      <c r="P49" s="30">
        <v>137338.4641409</v>
      </c>
      <c r="Q49" s="35">
        <v>3918.4159519999998</v>
      </c>
      <c r="R49" s="36">
        <v>0</v>
      </c>
      <c r="S49" s="36">
        <v>4477.361126858862</v>
      </c>
      <c r="T49" s="36">
        <v>7438.638873141138</v>
      </c>
      <c r="U49" s="37">
        <v>11916.06425706851</v>
      </c>
      <c r="V49" s="38">
        <v>15834.48020906851</v>
      </c>
      <c r="W49" s="34">
        <v>153172.94434996851</v>
      </c>
      <c r="X49" s="34">
        <v>8395.0521128588589</v>
      </c>
      <c r="Y49" s="33">
        <v>144777.89223710966</v>
      </c>
      <c r="Z49" s="144">
        <v>0</v>
      </c>
      <c r="AA49" s="34">
        <v>7854.532754202055</v>
      </c>
      <c r="AB49" s="34">
        <v>31593.215959040073</v>
      </c>
      <c r="AC49" s="34">
        <v>31028.799999999999</v>
      </c>
      <c r="AD49" s="34">
        <v>2264.7540971999997</v>
      </c>
      <c r="AE49" s="34">
        <v>7988.64</v>
      </c>
      <c r="AF49" s="34">
        <v>80729.942810442124</v>
      </c>
      <c r="AG49" s="136">
        <v>160892</v>
      </c>
      <c r="AH49" s="34">
        <v>174619.31492189999</v>
      </c>
      <c r="AI49" s="34">
        <v>0</v>
      </c>
      <c r="AJ49" s="34">
        <v>13727.314921900002</v>
      </c>
      <c r="AK49" s="34">
        <v>13727.314921900002</v>
      </c>
      <c r="AL49" s="34">
        <v>160892</v>
      </c>
      <c r="AM49" s="34">
        <v>160892</v>
      </c>
      <c r="AN49" s="34">
        <v>0</v>
      </c>
      <c r="AO49" s="34">
        <v>137338.4641409</v>
      </c>
      <c r="AP49" s="34">
        <v>123611.149219</v>
      </c>
      <c r="AQ49" s="34">
        <v>13727.31492189999</v>
      </c>
      <c r="AR49" s="34">
        <v>-109123</v>
      </c>
      <c r="AS49" s="34">
        <v>0</v>
      </c>
    </row>
    <row r="50" spans="2:45" s="1" customFormat="1" ht="14.25" x14ac:dyDescent="0.2">
      <c r="B50" s="31" t="s">
        <v>4794</v>
      </c>
      <c r="C50" s="32" t="s">
        <v>1997</v>
      </c>
      <c r="D50" s="31" t="s">
        <v>1998</v>
      </c>
      <c r="E50" s="31" t="s">
        <v>13</v>
      </c>
      <c r="F50" s="31" t="s">
        <v>11</v>
      </c>
      <c r="G50" s="31" t="s">
        <v>19</v>
      </c>
      <c r="H50" s="31" t="s">
        <v>44</v>
      </c>
      <c r="I50" s="31" t="s">
        <v>10</v>
      </c>
      <c r="J50" s="31" t="s">
        <v>14</v>
      </c>
      <c r="K50" s="31" t="s">
        <v>1999</v>
      </c>
      <c r="L50" s="33">
        <v>5323</v>
      </c>
      <c r="M50" s="150">
        <v>222737.274874</v>
      </c>
      <c r="N50" s="34">
        <v>-271983.53999999998</v>
      </c>
      <c r="O50" s="34">
        <v>220253.38302011302</v>
      </c>
      <c r="P50" s="30">
        <v>185645.73487400007</v>
      </c>
      <c r="Q50" s="35">
        <v>27532.504389999998</v>
      </c>
      <c r="R50" s="36">
        <v>0</v>
      </c>
      <c r="S50" s="36">
        <v>8238.8841817174507</v>
      </c>
      <c r="T50" s="36">
        <v>11798.126814861134</v>
      </c>
      <c r="U50" s="37">
        <v>20037.119046225143</v>
      </c>
      <c r="V50" s="38">
        <v>47569.623436225142</v>
      </c>
      <c r="W50" s="34">
        <v>233215.35831022522</v>
      </c>
      <c r="X50" s="34">
        <v>29732.075255830394</v>
      </c>
      <c r="Y50" s="33">
        <v>203483.28305439482</v>
      </c>
      <c r="Z50" s="144">
        <v>0</v>
      </c>
      <c r="AA50" s="34">
        <v>6091.5275180068493</v>
      </c>
      <c r="AB50" s="34">
        <v>40452.41732372914</v>
      </c>
      <c r="AC50" s="34">
        <v>38603.32</v>
      </c>
      <c r="AD50" s="34">
        <v>863.5</v>
      </c>
      <c r="AE50" s="34">
        <v>2607.91</v>
      </c>
      <c r="AF50" s="34">
        <v>88618.674841735992</v>
      </c>
      <c r="AG50" s="136">
        <v>225892</v>
      </c>
      <c r="AH50" s="34">
        <v>234892</v>
      </c>
      <c r="AI50" s="34">
        <v>0</v>
      </c>
      <c r="AJ50" s="34">
        <v>9000</v>
      </c>
      <c r="AK50" s="34">
        <v>9000</v>
      </c>
      <c r="AL50" s="34">
        <v>225892</v>
      </c>
      <c r="AM50" s="34">
        <v>225892</v>
      </c>
      <c r="AN50" s="34">
        <v>0</v>
      </c>
      <c r="AO50" s="34">
        <v>185645.73487400007</v>
      </c>
      <c r="AP50" s="34">
        <v>176645.73487400007</v>
      </c>
      <c r="AQ50" s="34">
        <v>9000</v>
      </c>
      <c r="AR50" s="34">
        <v>-271983.53999999998</v>
      </c>
      <c r="AS50" s="34">
        <v>0</v>
      </c>
    </row>
    <row r="51" spans="2:45" s="1" customFormat="1" ht="14.25" x14ac:dyDescent="0.2">
      <c r="B51" s="31" t="s">
        <v>4794</v>
      </c>
      <c r="C51" s="32" t="s">
        <v>2587</v>
      </c>
      <c r="D51" s="31" t="s">
        <v>2588</v>
      </c>
      <c r="E51" s="31" t="s">
        <v>13</v>
      </c>
      <c r="F51" s="31" t="s">
        <v>11</v>
      </c>
      <c r="G51" s="31" t="s">
        <v>19</v>
      </c>
      <c r="H51" s="31" t="s">
        <v>44</v>
      </c>
      <c r="I51" s="31" t="s">
        <v>10</v>
      </c>
      <c r="J51" s="31" t="s">
        <v>14</v>
      </c>
      <c r="K51" s="31" t="s">
        <v>2589</v>
      </c>
      <c r="L51" s="33">
        <v>8260</v>
      </c>
      <c r="M51" s="150">
        <v>175318.22359000001</v>
      </c>
      <c r="N51" s="34">
        <v>-163897.742</v>
      </c>
      <c r="O51" s="34">
        <v>105044.26018505814</v>
      </c>
      <c r="P51" s="30">
        <v>86234.483949000016</v>
      </c>
      <c r="Q51" s="35">
        <v>16386.093423999999</v>
      </c>
      <c r="R51" s="36">
        <v>0</v>
      </c>
      <c r="S51" s="36">
        <v>13086.850044576453</v>
      </c>
      <c r="T51" s="36">
        <v>11519.083005053233</v>
      </c>
      <c r="U51" s="37">
        <v>24606.065737203178</v>
      </c>
      <c r="V51" s="38">
        <v>40992.159161203177</v>
      </c>
      <c r="W51" s="34">
        <v>127226.64311020319</v>
      </c>
      <c r="X51" s="34">
        <v>38412.520434634585</v>
      </c>
      <c r="Y51" s="33">
        <v>88814.122675568608</v>
      </c>
      <c r="Z51" s="144">
        <v>0</v>
      </c>
      <c r="AA51" s="34">
        <v>64579.706862800638</v>
      </c>
      <c r="AB51" s="34">
        <v>52968.295417048656</v>
      </c>
      <c r="AC51" s="34">
        <v>34623.550000000003</v>
      </c>
      <c r="AD51" s="34">
        <v>11269.5</v>
      </c>
      <c r="AE51" s="34">
        <v>230.93</v>
      </c>
      <c r="AF51" s="34">
        <v>163671.9822798493</v>
      </c>
      <c r="AG51" s="136">
        <v>48551</v>
      </c>
      <c r="AH51" s="34">
        <v>108334.00235900001</v>
      </c>
      <c r="AI51" s="34">
        <v>0</v>
      </c>
      <c r="AJ51" s="34">
        <v>17531.822359000002</v>
      </c>
      <c r="AK51" s="34">
        <v>17531.822359000002</v>
      </c>
      <c r="AL51" s="34">
        <v>48551</v>
      </c>
      <c r="AM51" s="34">
        <v>90802.180000000008</v>
      </c>
      <c r="AN51" s="34">
        <v>42251.180000000008</v>
      </c>
      <c r="AO51" s="34">
        <v>86234.483949000016</v>
      </c>
      <c r="AP51" s="34">
        <v>26451.48159000001</v>
      </c>
      <c r="AQ51" s="34">
        <v>59783.002359000006</v>
      </c>
      <c r="AR51" s="34">
        <v>-170575.04199999999</v>
      </c>
      <c r="AS51" s="34">
        <v>6677.2999999999884</v>
      </c>
    </row>
    <row r="52" spans="2:45" s="1" customFormat="1" ht="14.25" x14ac:dyDescent="0.2">
      <c r="B52" s="31" t="s">
        <v>4794</v>
      </c>
      <c r="C52" s="32" t="s">
        <v>2446</v>
      </c>
      <c r="D52" s="31" t="s">
        <v>2447</v>
      </c>
      <c r="E52" s="31" t="s">
        <v>13</v>
      </c>
      <c r="F52" s="31" t="s">
        <v>11</v>
      </c>
      <c r="G52" s="31" t="s">
        <v>19</v>
      </c>
      <c r="H52" s="31" t="s">
        <v>44</v>
      </c>
      <c r="I52" s="31" t="s">
        <v>10</v>
      </c>
      <c r="J52" s="31" t="s">
        <v>12</v>
      </c>
      <c r="K52" s="31" t="s">
        <v>2448</v>
      </c>
      <c r="L52" s="33">
        <v>4295</v>
      </c>
      <c r="M52" s="150">
        <v>83132.630139999994</v>
      </c>
      <c r="N52" s="34">
        <v>-126061.84</v>
      </c>
      <c r="O52" s="34">
        <v>64170.02543789176</v>
      </c>
      <c r="P52" s="30">
        <v>76219.053153999994</v>
      </c>
      <c r="Q52" s="35">
        <v>12821.973996999999</v>
      </c>
      <c r="R52" s="36">
        <v>0</v>
      </c>
      <c r="S52" s="36">
        <v>3448.9443348584678</v>
      </c>
      <c r="T52" s="36">
        <v>5141.0556651415318</v>
      </c>
      <c r="U52" s="37">
        <v>8590.046321602762</v>
      </c>
      <c r="V52" s="38">
        <v>21412.020318602761</v>
      </c>
      <c r="W52" s="34">
        <v>97631.073472602759</v>
      </c>
      <c r="X52" s="34">
        <v>6466.770627858481</v>
      </c>
      <c r="Y52" s="33">
        <v>91164.302844744278</v>
      </c>
      <c r="Z52" s="144">
        <v>0</v>
      </c>
      <c r="AA52" s="34">
        <v>5389.9672243371688</v>
      </c>
      <c r="AB52" s="34">
        <v>24494.677918960864</v>
      </c>
      <c r="AC52" s="34">
        <v>18003.41</v>
      </c>
      <c r="AD52" s="34">
        <v>392</v>
      </c>
      <c r="AE52" s="34">
        <v>0</v>
      </c>
      <c r="AF52" s="34">
        <v>48280.055143298028</v>
      </c>
      <c r="AG52" s="136">
        <v>147413</v>
      </c>
      <c r="AH52" s="34">
        <v>155726.263014</v>
      </c>
      <c r="AI52" s="34">
        <v>0</v>
      </c>
      <c r="AJ52" s="34">
        <v>8313.2630140000001</v>
      </c>
      <c r="AK52" s="34">
        <v>8313.2630140000001</v>
      </c>
      <c r="AL52" s="34">
        <v>147413</v>
      </c>
      <c r="AM52" s="34">
        <v>147413</v>
      </c>
      <c r="AN52" s="34">
        <v>0</v>
      </c>
      <c r="AO52" s="34">
        <v>76219.053153999994</v>
      </c>
      <c r="AP52" s="34">
        <v>67905.790139999997</v>
      </c>
      <c r="AQ52" s="34">
        <v>8313.2630139999965</v>
      </c>
      <c r="AR52" s="34">
        <v>-126061.84</v>
      </c>
      <c r="AS52" s="34">
        <v>0</v>
      </c>
    </row>
    <row r="53" spans="2:45" s="1" customFormat="1" ht="14.25" x14ac:dyDescent="0.2">
      <c r="B53" s="31" t="s">
        <v>4794</v>
      </c>
      <c r="C53" s="32" t="s">
        <v>3766</v>
      </c>
      <c r="D53" s="31" t="s">
        <v>3767</v>
      </c>
      <c r="E53" s="31" t="s">
        <v>13</v>
      </c>
      <c r="F53" s="31" t="s">
        <v>11</v>
      </c>
      <c r="G53" s="31" t="s">
        <v>19</v>
      </c>
      <c r="H53" s="31" t="s">
        <v>44</v>
      </c>
      <c r="I53" s="31" t="s">
        <v>10</v>
      </c>
      <c r="J53" s="31" t="s">
        <v>21</v>
      </c>
      <c r="K53" s="31" t="s">
        <v>3768</v>
      </c>
      <c r="L53" s="33">
        <v>598</v>
      </c>
      <c r="M53" s="150">
        <v>96221.065066999989</v>
      </c>
      <c r="N53" s="34">
        <v>6578.5999999999985</v>
      </c>
      <c r="O53" s="34">
        <v>0</v>
      </c>
      <c r="P53" s="30">
        <v>117228.66506699999</v>
      </c>
      <c r="Q53" s="35">
        <v>6411.4591710000004</v>
      </c>
      <c r="R53" s="36">
        <v>0</v>
      </c>
      <c r="S53" s="36">
        <v>1663.7561371434963</v>
      </c>
      <c r="T53" s="36">
        <v>-25.278638777788728</v>
      </c>
      <c r="U53" s="37">
        <v>1638.486333860913</v>
      </c>
      <c r="V53" s="38">
        <v>8049.9455048609134</v>
      </c>
      <c r="W53" s="34">
        <v>125278.6105718609</v>
      </c>
      <c r="X53" s="34">
        <v>3119.5427571434993</v>
      </c>
      <c r="Y53" s="33">
        <v>122159.0678147174</v>
      </c>
      <c r="Z53" s="144">
        <v>0</v>
      </c>
      <c r="AA53" s="34">
        <v>1675.948409291902</v>
      </c>
      <c r="AB53" s="34">
        <v>2796.6126204800644</v>
      </c>
      <c r="AC53" s="34">
        <v>4638.7</v>
      </c>
      <c r="AD53" s="34">
        <v>242.63699599999995</v>
      </c>
      <c r="AE53" s="34">
        <v>0</v>
      </c>
      <c r="AF53" s="34">
        <v>9353.898025771965</v>
      </c>
      <c r="AG53" s="136">
        <v>16908</v>
      </c>
      <c r="AH53" s="34">
        <v>18908</v>
      </c>
      <c r="AI53" s="34">
        <v>0</v>
      </c>
      <c r="AJ53" s="34">
        <v>2000</v>
      </c>
      <c r="AK53" s="34">
        <v>2000</v>
      </c>
      <c r="AL53" s="34">
        <v>16908</v>
      </c>
      <c r="AM53" s="34">
        <v>16908</v>
      </c>
      <c r="AN53" s="34">
        <v>0</v>
      </c>
      <c r="AO53" s="34">
        <v>117228.66506699999</v>
      </c>
      <c r="AP53" s="34">
        <v>115228.66506699999</v>
      </c>
      <c r="AQ53" s="34">
        <v>2000</v>
      </c>
      <c r="AR53" s="34">
        <v>-19684</v>
      </c>
      <c r="AS53" s="34">
        <v>26262.6</v>
      </c>
    </row>
    <row r="54" spans="2:45" s="1" customFormat="1" ht="14.25" x14ac:dyDescent="0.2">
      <c r="B54" s="31" t="s">
        <v>4794</v>
      </c>
      <c r="C54" s="32" t="s">
        <v>4179</v>
      </c>
      <c r="D54" s="31" t="s">
        <v>4180</v>
      </c>
      <c r="E54" s="31" t="s">
        <v>13</v>
      </c>
      <c r="F54" s="31" t="s">
        <v>11</v>
      </c>
      <c r="G54" s="31" t="s">
        <v>19</v>
      </c>
      <c r="H54" s="31" t="s">
        <v>44</v>
      </c>
      <c r="I54" s="31" t="s">
        <v>10</v>
      </c>
      <c r="J54" s="31" t="s">
        <v>12</v>
      </c>
      <c r="K54" s="31" t="s">
        <v>4181</v>
      </c>
      <c r="L54" s="33">
        <v>4253</v>
      </c>
      <c r="M54" s="150">
        <v>153036.908524</v>
      </c>
      <c r="N54" s="34">
        <v>-296435</v>
      </c>
      <c r="O54" s="34">
        <v>275901.37196769315</v>
      </c>
      <c r="P54" s="30">
        <v>-80503.330623599992</v>
      </c>
      <c r="Q54" s="35">
        <v>14350.380816000001</v>
      </c>
      <c r="R54" s="36">
        <v>80503.330623599992</v>
      </c>
      <c r="S54" s="36">
        <v>6576.7907954310967</v>
      </c>
      <c r="T54" s="36">
        <v>220314.7205833901</v>
      </c>
      <c r="U54" s="37">
        <v>307396.49963010015</v>
      </c>
      <c r="V54" s="38">
        <v>321746.88044610014</v>
      </c>
      <c r="W54" s="34">
        <v>321746.88044610014</v>
      </c>
      <c r="X54" s="34">
        <v>279637.16583912424</v>
      </c>
      <c r="Y54" s="33">
        <v>42109.714606975904</v>
      </c>
      <c r="Z54" s="144">
        <v>0</v>
      </c>
      <c r="AA54" s="34">
        <v>5257.2359549790117</v>
      </c>
      <c r="AB54" s="34">
        <v>29361.385628714426</v>
      </c>
      <c r="AC54" s="34">
        <v>17827.36</v>
      </c>
      <c r="AD54" s="34">
        <v>759</v>
      </c>
      <c r="AE54" s="34">
        <v>0</v>
      </c>
      <c r="AF54" s="34">
        <v>53204.981583693436</v>
      </c>
      <c r="AG54" s="136">
        <v>0</v>
      </c>
      <c r="AH54" s="34">
        <v>62894.760852400002</v>
      </c>
      <c r="AI54" s="34">
        <v>0</v>
      </c>
      <c r="AJ54" s="34">
        <v>15303.690852400001</v>
      </c>
      <c r="AK54" s="34">
        <v>15303.690852400001</v>
      </c>
      <c r="AL54" s="34">
        <v>0</v>
      </c>
      <c r="AM54" s="34">
        <v>47591.07</v>
      </c>
      <c r="AN54" s="34">
        <v>47591.07</v>
      </c>
      <c r="AO54" s="34">
        <v>-80503.330623599992</v>
      </c>
      <c r="AP54" s="34">
        <v>-143398.091476</v>
      </c>
      <c r="AQ54" s="34">
        <v>62894.760852400002</v>
      </c>
      <c r="AR54" s="34">
        <v>-296435</v>
      </c>
      <c r="AS54" s="34">
        <v>0</v>
      </c>
    </row>
    <row r="55" spans="2:45" s="1" customFormat="1" ht="14.25" x14ac:dyDescent="0.2">
      <c r="B55" s="31" t="s">
        <v>4794</v>
      </c>
      <c r="C55" s="32" t="s">
        <v>1007</v>
      </c>
      <c r="D55" s="31" t="s">
        <v>1008</v>
      </c>
      <c r="E55" s="31" t="s">
        <v>13</v>
      </c>
      <c r="F55" s="31" t="s">
        <v>11</v>
      </c>
      <c r="G55" s="31" t="s">
        <v>19</v>
      </c>
      <c r="H55" s="31" t="s">
        <v>44</v>
      </c>
      <c r="I55" s="31" t="s">
        <v>10</v>
      </c>
      <c r="J55" s="31" t="s">
        <v>12</v>
      </c>
      <c r="K55" s="31" t="s">
        <v>1009</v>
      </c>
      <c r="L55" s="33">
        <v>1202</v>
      </c>
      <c r="M55" s="150">
        <v>31246.506528999998</v>
      </c>
      <c r="N55" s="34">
        <v>-21596</v>
      </c>
      <c r="O55" s="34">
        <v>12050.609713513093</v>
      </c>
      <c r="P55" s="30">
        <v>8066.5371818999993</v>
      </c>
      <c r="Q55" s="35">
        <v>1580.8184739999999</v>
      </c>
      <c r="R55" s="36">
        <v>0</v>
      </c>
      <c r="S55" s="36">
        <v>883.62569942891082</v>
      </c>
      <c r="T55" s="36">
        <v>2676.8327250465636</v>
      </c>
      <c r="U55" s="37">
        <v>3560.4776242590356</v>
      </c>
      <c r="V55" s="38">
        <v>5141.2960982590357</v>
      </c>
      <c r="W55" s="34">
        <v>13207.833280159035</v>
      </c>
      <c r="X55" s="34">
        <v>4833.2247310420044</v>
      </c>
      <c r="Y55" s="33">
        <v>8374.6085491170306</v>
      </c>
      <c r="Z55" s="144">
        <v>0</v>
      </c>
      <c r="AA55" s="34">
        <v>665.84186315644638</v>
      </c>
      <c r="AB55" s="34">
        <v>3438.4052604659159</v>
      </c>
      <c r="AC55" s="34">
        <v>7852.9</v>
      </c>
      <c r="AD55" s="34">
        <v>2064.02</v>
      </c>
      <c r="AE55" s="34">
        <v>111.5</v>
      </c>
      <c r="AF55" s="34">
        <v>14132.667123622363</v>
      </c>
      <c r="AG55" s="136">
        <v>1068</v>
      </c>
      <c r="AH55" s="34">
        <v>16575.030652900001</v>
      </c>
      <c r="AI55" s="34">
        <v>0</v>
      </c>
      <c r="AJ55" s="34">
        <v>3124.6506528999998</v>
      </c>
      <c r="AK55" s="34">
        <v>3124.6506528999998</v>
      </c>
      <c r="AL55" s="34">
        <v>1068</v>
      </c>
      <c r="AM55" s="34">
        <v>13450.38</v>
      </c>
      <c r="AN55" s="34">
        <v>12382.38</v>
      </c>
      <c r="AO55" s="34">
        <v>8066.5371818999993</v>
      </c>
      <c r="AP55" s="34">
        <v>-7440.4934709999998</v>
      </c>
      <c r="AQ55" s="34">
        <v>15507.030652900001</v>
      </c>
      <c r="AR55" s="34">
        <v>-21596</v>
      </c>
      <c r="AS55" s="34">
        <v>0</v>
      </c>
    </row>
    <row r="56" spans="2:45" s="1" customFormat="1" ht="14.25" x14ac:dyDescent="0.2">
      <c r="B56" s="31" t="s">
        <v>4794</v>
      </c>
      <c r="C56" s="32" t="s">
        <v>2670</v>
      </c>
      <c r="D56" s="31" t="s">
        <v>2671</v>
      </c>
      <c r="E56" s="31" t="s">
        <v>13</v>
      </c>
      <c r="F56" s="31" t="s">
        <v>11</v>
      </c>
      <c r="G56" s="31" t="s">
        <v>19</v>
      </c>
      <c r="H56" s="31" t="s">
        <v>44</v>
      </c>
      <c r="I56" s="31" t="s">
        <v>10</v>
      </c>
      <c r="J56" s="31" t="s">
        <v>14</v>
      </c>
      <c r="K56" s="31" t="s">
        <v>2672</v>
      </c>
      <c r="L56" s="33">
        <v>8118</v>
      </c>
      <c r="M56" s="150">
        <v>285485.20405599999</v>
      </c>
      <c r="N56" s="34">
        <v>-162547</v>
      </c>
      <c r="O56" s="34">
        <v>95182.616779807955</v>
      </c>
      <c r="P56" s="30">
        <v>94820.89846159998</v>
      </c>
      <c r="Q56" s="35">
        <v>23726.054465000001</v>
      </c>
      <c r="R56" s="36">
        <v>0</v>
      </c>
      <c r="S56" s="36">
        <v>15752.189125720335</v>
      </c>
      <c r="T56" s="36">
        <v>483.81087427966486</v>
      </c>
      <c r="U56" s="37">
        <v>16236.087552682471</v>
      </c>
      <c r="V56" s="38">
        <v>39962.142017682476</v>
      </c>
      <c r="W56" s="34">
        <v>134783.04047928244</v>
      </c>
      <c r="X56" s="34">
        <v>29535.354610720344</v>
      </c>
      <c r="Y56" s="33">
        <v>105247.6858685621</v>
      </c>
      <c r="Z56" s="144">
        <v>0</v>
      </c>
      <c r="AA56" s="34">
        <v>10959.276654689222</v>
      </c>
      <c r="AB56" s="34">
        <v>56121.532774233907</v>
      </c>
      <c r="AC56" s="34">
        <v>34028.33</v>
      </c>
      <c r="AD56" s="34">
        <v>15204.629814756559</v>
      </c>
      <c r="AE56" s="34">
        <v>2120.91</v>
      </c>
      <c r="AF56" s="34">
        <v>118434.67924367968</v>
      </c>
      <c r="AG56" s="136">
        <v>38174</v>
      </c>
      <c r="AH56" s="34">
        <v>117789.69440559999</v>
      </c>
      <c r="AI56" s="34">
        <v>0</v>
      </c>
      <c r="AJ56" s="34">
        <v>28548.5204056</v>
      </c>
      <c r="AK56" s="34">
        <v>28548.5204056</v>
      </c>
      <c r="AL56" s="34">
        <v>38174</v>
      </c>
      <c r="AM56" s="34">
        <v>89241.173999999999</v>
      </c>
      <c r="AN56" s="34">
        <v>51067.173999999999</v>
      </c>
      <c r="AO56" s="34">
        <v>94820.89846159998</v>
      </c>
      <c r="AP56" s="34">
        <v>15205.204055999988</v>
      </c>
      <c r="AQ56" s="34">
        <v>79615.694405599992</v>
      </c>
      <c r="AR56" s="34">
        <v>-162547</v>
      </c>
      <c r="AS56" s="34">
        <v>0</v>
      </c>
    </row>
    <row r="57" spans="2:45" s="1" customFormat="1" ht="14.25" x14ac:dyDescent="0.2">
      <c r="B57" s="31" t="s">
        <v>4794</v>
      </c>
      <c r="C57" s="32" t="s">
        <v>2398</v>
      </c>
      <c r="D57" s="31" t="s">
        <v>2399</v>
      </c>
      <c r="E57" s="31" t="s">
        <v>13</v>
      </c>
      <c r="F57" s="31" t="s">
        <v>11</v>
      </c>
      <c r="G57" s="31" t="s">
        <v>19</v>
      </c>
      <c r="H57" s="31" t="s">
        <v>44</v>
      </c>
      <c r="I57" s="31" t="s">
        <v>10</v>
      </c>
      <c r="J57" s="31" t="s">
        <v>12</v>
      </c>
      <c r="K57" s="31" t="s">
        <v>2400</v>
      </c>
      <c r="L57" s="33">
        <v>3078</v>
      </c>
      <c r="M57" s="150">
        <v>98434.230204000007</v>
      </c>
      <c r="N57" s="34">
        <v>-139087.82</v>
      </c>
      <c r="O57" s="34">
        <v>56456.449854342485</v>
      </c>
      <c r="P57" s="30">
        <v>-5760.7697960000078</v>
      </c>
      <c r="Q57" s="35">
        <v>10038.859162999999</v>
      </c>
      <c r="R57" s="36">
        <v>5760.7697960000078</v>
      </c>
      <c r="S57" s="36">
        <v>5638.0280948593081</v>
      </c>
      <c r="T57" s="36">
        <v>42768.925646323121</v>
      </c>
      <c r="U57" s="37">
        <v>54168.015636806675</v>
      </c>
      <c r="V57" s="38">
        <v>64206.874799806676</v>
      </c>
      <c r="W57" s="34">
        <v>64206.874799806676</v>
      </c>
      <c r="X57" s="34">
        <v>61922.167952201795</v>
      </c>
      <c r="Y57" s="33">
        <v>2284.7068476048807</v>
      </c>
      <c r="Z57" s="144">
        <v>0</v>
      </c>
      <c r="AA57" s="34">
        <v>4666.4736726055271</v>
      </c>
      <c r="AB57" s="34">
        <v>15226.192723510823</v>
      </c>
      <c r="AC57" s="34">
        <v>12902.09</v>
      </c>
      <c r="AD57" s="34">
        <v>2589.3428575651201</v>
      </c>
      <c r="AE57" s="34">
        <v>0</v>
      </c>
      <c r="AF57" s="34">
        <v>35384.099253681474</v>
      </c>
      <c r="AG57" s="136">
        <v>0</v>
      </c>
      <c r="AH57" s="34">
        <v>34892.82</v>
      </c>
      <c r="AI57" s="34">
        <v>0</v>
      </c>
      <c r="AJ57" s="34">
        <v>450</v>
      </c>
      <c r="AK57" s="34">
        <v>450</v>
      </c>
      <c r="AL57" s="34">
        <v>0</v>
      </c>
      <c r="AM57" s="34">
        <v>34442.82</v>
      </c>
      <c r="AN57" s="34">
        <v>34442.82</v>
      </c>
      <c r="AO57" s="34">
        <v>-5760.7697960000078</v>
      </c>
      <c r="AP57" s="34">
        <v>-40653.589796000007</v>
      </c>
      <c r="AQ57" s="34">
        <v>34892.82</v>
      </c>
      <c r="AR57" s="34">
        <v>-139087.82</v>
      </c>
      <c r="AS57" s="34">
        <v>0</v>
      </c>
    </row>
    <row r="58" spans="2:45" s="1" customFormat="1" ht="14.25" x14ac:dyDescent="0.2">
      <c r="B58" s="31" t="s">
        <v>4794</v>
      </c>
      <c r="C58" s="32" t="s">
        <v>2419</v>
      </c>
      <c r="D58" s="31" t="s">
        <v>2420</v>
      </c>
      <c r="E58" s="31" t="s">
        <v>13</v>
      </c>
      <c r="F58" s="31" t="s">
        <v>11</v>
      </c>
      <c r="G58" s="31" t="s">
        <v>19</v>
      </c>
      <c r="H58" s="31" t="s">
        <v>44</v>
      </c>
      <c r="I58" s="31" t="s">
        <v>10</v>
      </c>
      <c r="J58" s="31" t="s">
        <v>16</v>
      </c>
      <c r="K58" s="31" t="s">
        <v>2421</v>
      </c>
      <c r="L58" s="33">
        <v>16262</v>
      </c>
      <c r="M58" s="150">
        <v>640634.10756999999</v>
      </c>
      <c r="N58" s="34">
        <v>-372205</v>
      </c>
      <c r="O58" s="34">
        <v>216045.15860835093</v>
      </c>
      <c r="P58" s="30">
        <v>676376.51832699997</v>
      </c>
      <c r="Q58" s="35">
        <v>60231.025269999998</v>
      </c>
      <c r="R58" s="36">
        <v>0</v>
      </c>
      <c r="S58" s="36">
        <v>35074.347310870617</v>
      </c>
      <c r="T58" s="36">
        <v>-137.82675054379069</v>
      </c>
      <c r="U58" s="37">
        <v>34936.708955626855</v>
      </c>
      <c r="V58" s="38">
        <v>95167.73422562686</v>
      </c>
      <c r="W58" s="34">
        <v>771544.25255262689</v>
      </c>
      <c r="X58" s="34">
        <v>65764.40120787092</v>
      </c>
      <c r="Y58" s="33">
        <v>705779.85134475597</v>
      </c>
      <c r="Z58" s="144">
        <v>0</v>
      </c>
      <c r="AA58" s="34">
        <v>42243.747664648836</v>
      </c>
      <c r="AB58" s="34">
        <v>108951.0935653921</v>
      </c>
      <c r="AC58" s="34">
        <v>68165.64</v>
      </c>
      <c r="AD58" s="34">
        <v>5127.9927427812499</v>
      </c>
      <c r="AE58" s="34">
        <v>145</v>
      </c>
      <c r="AF58" s="34">
        <v>224633.47397282219</v>
      </c>
      <c r="AG58" s="136">
        <v>343884</v>
      </c>
      <c r="AH58" s="34">
        <v>407947.41075699998</v>
      </c>
      <c r="AI58" s="34">
        <v>0</v>
      </c>
      <c r="AJ58" s="34">
        <v>64063.410757000005</v>
      </c>
      <c r="AK58" s="34">
        <v>64063.410757000005</v>
      </c>
      <c r="AL58" s="34">
        <v>343884</v>
      </c>
      <c r="AM58" s="34">
        <v>343884</v>
      </c>
      <c r="AN58" s="34">
        <v>0</v>
      </c>
      <c r="AO58" s="34">
        <v>676376.51832699997</v>
      </c>
      <c r="AP58" s="34">
        <v>612313.10756999999</v>
      </c>
      <c r="AQ58" s="34">
        <v>64063.410756999976</v>
      </c>
      <c r="AR58" s="34">
        <v>-372205</v>
      </c>
      <c r="AS58" s="34">
        <v>0</v>
      </c>
    </row>
    <row r="59" spans="2:45" s="1" customFormat="1" ht="14.25" x14ac:dyDescent="0.2">
      <c r="B59" s="31" t="s">
        <v>4794</v>
      </c>
      <c r="C59" s="32" t="s">
        <v>928</v>
      </c>
      <c r="D59" s="31" t="s">
        <v>929</v>
      </c>
      <c r="E59" s="31" t="s">
        <v>13</v>
      </c>
      <c r="F59" s="31" t="s">
        <v>11</v>
      </c>
      <c r="G59" s="31" t="s">
        <v>19</v>
      </c>
      <c r="H59" s="31" t="s">
        <v>44</v>
      </c>
      <c r="I59" s="31" t="s">
        <v>10</v>
      </c>
      <c r="J59" s="31" t="s">
        <v>12</v>
      </c>
      <c r="K59" s="31" t="s">
        <v>930</v>
      </c>
      <c r="L59" s="33">
        <v>4760</v>
      </c>
      <c r="M59" s="150">
        <v>104353.779817</v>
      </c>
      <c r="N59" s="34">
        <v>-23856</v>
      </c>
      <c r="O59" s="34">
        <v>19431.400000000001</v>
      </c>
      <c r="P59" s="30">
        <v>111958.779817</v>
      </c>
      <c r="Q59" s="35">
        <v>13236.717685</v>
      </c>
      <c r="R59" s="36">
        <v>0</v>
      </c>
      <c r="S59" s="36">
        <v>11808.788068575963</v>
      </c>
      <c r="T59" s="36">
        <v>-123.69147560044985</v>
      </c>
      <c r="U59" s="37">
        <v>11685.159604896655</v>
      </c>
      <c r="V59" s="38">
        <v>24921.877289896656</v>
      </c>
      <c r="W59" s="34">
        <v>136880.65710689666</v>
      </c>
      <c r="X59" s="34">
        <v>22141.477628575958</v>
      </c>
      <c r="Y59" s="33">
        <v>114739.1794783207</v>
      </c>
      <c r="Z59" s="144">
        <v>0</v>
      </c>
      <c r="AA59" s="34">
        <v>4795.9618658988138</v>
      </c>
      <c r="AB59" s="34">
        <v>28253.494857787624</v>
      </c>
      <c r="AC59" s="34">
        <v>19952.55</v>
      </c>
      <c r="AD59" s="34">
        <v>2346.5036724124998</v>
      </c>
      <c r="AE59" s="34">
        <v>656</v>
      </c>
      <c r="AF59" s="34">
        <v>56004.510396098944</v>
      </c>
      <c r="AG59" s="136">
        <v>23737</v>
      </c>
      <c r="AH59" s="34">
        <v>57688.999999999993</v>
      </c>
      <c r="AI59" s="34">
        <v>0</v>
      </c>
      <c r="AJ59" s="34">
        <v>4424.6000000000004</v>
      </c>
      <c r="AK59" s="34">
        <v>4424.6000000000004</v>
      </c>
      <c r="AL59" s="34">
        <v>23737</v>
      </c>
      <c r="AM59" s="34">
        <v>53264.399999999994</v>
      </c>
      <c r="AN59" s="34">
        <v>29527.399999999994</v>
      </c>
      <c r="AO59" s="34">
        <v>111958.779817</v>
      </c>
      <c r="AP59" s="34">
        <v>78006.779817000002</v>
      </c>
      <c r="AQ59" s="34">
        <v>33952</v>
      </c>
      <c r="AR59" s="34">
        <v>-23856</v>
      </c>
      <c r="AS59" s="34">
        <v>0</v>
      </c>
    </row>
    <row r="60" spans="2:45" s="1" customFormat="1" ht="14.25" x14ac:dyDescent="0.2">
      <c r="B60" s="31" t="s">
        <v>4794</v>
      </c>
      <c r="C60" s="32" t="s">
        <v>3362</v>
      </c>
      <c r="D60" s="31" t="s">
        <v>3363</v>
      </c>
      <c r="E60" s="31" t="s">
        <v>13</v>
      </c>
      <c r="F60" s="31" t="s">
        <v>11</v>
      </c>
      <c r="G60" s="31" t="s">
        <v>19</v>
      </c>
      <c r="H60" s="31" t="s">
        <v>44</v>
      </c>
      <c r="I60" s="31" t="s">
        <v>10</v>
      </c>
      <c r="J60" s="31" t="s">
        <v>21</v>
      </c>
      <c r="K60" s="31" t="s">
        <v>3364</v>
      </c>
      <c r="L60" s="33">
        <v>299</v>
      </c>
      <c r="M60" s="150">
        <v>58138.794184000006</v>
      </c>
      <c r="N60" s="34">
        <v>-11088</v>
      </c>
      <c r="O60" s="34">
        <v>1233.4531339007945</v>
      </c>
      <c r="P60" s="30">
        <v>45667.313184000006</v>
      </c>
      <c r="Q60" s="35">
        <v>1797.3520799999999</v>
      </c>
      <c r="R60" s="36">
        <v>0</v>
      </c>
      <c r="S60" s="36">
        <v>0</v>
      </c>
      <c r="T60" s="36">
        <v>598</v>
      </c>
      <c r="U60" s="37">
        <v>598.00322471693266</v>
      </c>
      <c r="V60" s="38">
        <v>2395.3553047169326</v>
      </c>
      <c r="W60" s="34">
        <v>48062.668488716939</v>
      </c>
      <c r="X60" s="34">
        <v>7.2759600000000004E-12</v>
      </c>
      <c r="Y60" s="33">
        <v>48062.668488716932</v>
      </c>
      <c r="Z60" s="144">
        <v>0</v>
      </c>
      <c r="AA60" s="34">
        <v>10286.71570643525</v>
      </c>
      <c r="AB60" s="34">
        <v>9300.3285341608989</v>
      </c>
      <c r="AC60" s="34">
        <v>1253.32</v>
      </c>
      <c r="AD60" s="34">
        <v>4568.9648527406243</v>
      </c>
      <c r="AE60" s="34">
        <v>520.01</v>
      </c>
      <c r="AF60" s="34">
        <v>25929.339093336774</v>
      </c>
      <c r="AG60" s="136">
        <v>0</v>
      </c>
      <c r="AH60" s="34">
        <v>4614.5190000000002</v>
      </c>
      <c r="AI60" s="34">
        <v>0</v>
      </c>
      <c r="AJ60" s="34">
        <v>1690</v>
      </c>
      <c r="AK60" s="34">
        <v>1690</v>
      </c>
      <c r="AL60" s="34">
        <v>0</v>
      </c>
      <c r="AM60" s="34">
        <v>2924.5189999999998</v>
      </c>
      <c r="AN60" s="34">
        <v>2924.5189999999998</v>
      </c>
      <c r="AO60" s="34">
        <v>45667.313184000006</v>
      </c>
      <c r="AP60" s="34">
        <v>41052.794184000006</v>
      </c>
      <c r="AQ60" s="34">
        <v>4614.5190000000002</v>
      </c>
      <c r="AR60" s="34">
        <v>-11088</v>
      </c>
      <c r="AS60" s="34">
        <v>0</v>
      </c>
    </row>
    <row r="61" spans="2:45" s="1" customFormat="1" ht="14.25" x14ac:dyDescent="0.2">
      <c r="B61" s="31" t="s">
        <v>4794</v>
      </c>
      <c r="C61" s="32" t="s">
        <v>1451</v>
      </c>
      <c r="D61" s="31" t="s">
        <v>1452</v>
      </c>
      <c r="E61" s="31" t="s">
        <v>13</v>
      </c>
      <c r="F61" s="31" t="s">
        <v>11</v>
      </c>
      <c r="G61" s="31" t="s">
        <v>19</v>
      </c>
      <c r="H61" s="31" t="s">
        <v>44</v>
      </c>
      <c r="I61" s="31" t="s">
        <v>10</v>
      </c>
      <c r="J61" s="31" t="s">
        <v>12</v>
      </c>
      <c r="K61" s="31" t="s">
        <v>1453</v>
      </c>
      <c r="L61" s="33">
        <v>4684</v>
      </c>
      <c r="M61" s="150">
        <v>157459.89902299998</v>
      </c>
      <c r="N61" s="34">
        <v>11666.199999999997</v>
      </c>
      <c r="O61" s="34">
        <v>0</v>
      </c>
      <c r="P61" s="30">
        <v>228142.09902299999</v>
      </c>
      <c r="Q61" s="35">
        <v>16820.028889000001</v>
      </c>
      <c r="R61" s="36">
        <v>0</v>
      </c>
      <c r="S61" s="36">
        <v>8319.7916434317667</v>
      </c>
      <c r="T61" s="36">
        <v>1048.2083565682333</v>
      </c>
      <c r="U61" s="37">
        <v>9368.0505169702756</v>
      </c>
      <c r="V61" s="38">
        <v>26188.079405970275</v>
      </c>
      <c r="W61" s="34">
        <v>254330.17842897028</v>
      </c>
      <c r="X61" s="34">
        <v>15599.60933143177</v>
      </c>
      <c r="Y61" s="33">
        <v>238730.56909753851</v>
      </c>
      <c r="Z61" s="144">
        <v>0</v>
      </c>
      <c r="AA61" s="34">
        <v>5447.2980280151896</v>
      </c>
      <c r="AB61" s="34">
        <v>28638.522772110409</v>
      </c>
      <c r="AC61" s="34">
        <v>19633.98</v>
      </c>
      <c r="AD61" s="34">
        <v>3272.6873087499998</v>
      </c>
      <c r="AE61" s="34">
        <v>0</v>
      </c>
      <c r="AF61" s="34">
        <v>56992.488108875594</v>
      </c>
      <c r="AG61" s="136">
        <v>93620</v>
      </c>
      <c r="AH61" s="34">
        <v>93620</v>
      </c>
      <c r="AI61" s="34">
        <v>0</v>
      </c>
      <c r="AJ61" s="34">
        <v>0</v>
      </c>
      <c r="AK61" s="34">
        <v>0</v>
      </c>
      <c r="AL61" s="34">
        <v>93620</v>
      </c>
      <c r="AM61" s="34">
        <v>93620</v>
      </c>
      <c r="AN61" s="34">
        <v>0</v>
      </c>
      <c r="AO61" s="34">
        <v>228142.09902299999</v>
      </c>
      <c r="AP61" s="34">
        <v>228142.09902299999</v>
      </c>
      <c r="AQ61" s="34">
        <v>0</v>
      </c>
      <c r="AR61" s="34">
        <v>11666.199999999997</v>
      </c>
      <c r="AS61" s="34">
        <v>0</v>
      </c>
    </row>
    <row r="62" spans="2:45" s="1" customFormat="1" ht="14.25" x14ac:dyDescent="0.2">
      <c r="B62" s="31" t="s">
        <v>4794</v>
      </c>
      <c r="C62" s="32" t="s">
        <v>3784</v>
      </c>
      <c r="D62" s="31" t="s">
        <v>3785</v>
      </c>
      <c r="E62" s="31" t="s">
        <v>13</v>
      </c>
      <c r="F62" s="31" t="s">
        <v>11</v>
      </c>
      <c r="G62" s="31" t="s">
        <v>19</v>
      </c>
      <c r="H62" s="31" t="s">
        <v>44</v>
      </c>
      <c r="I62" s="31" t="s">
        <v>10</v>
      </c>
      <c r="J62" s="31" t="s">
        <v>12</v>
      </c>
      <c r="K62" s="31" t="s">
        <v>3786</v>
      </c>
      <c r="L62" s="33">
        <v>3953</v>
      </c>
      <c r="M62" s="150">
        <v>103133.84425899999</v>
      </c>
      <c r="N62" s="34">
        <v>-97004.22</v>
      </c>
      <c r="O62" s="34">
        <v>22357.123168105762</v>
      </c>
      <c r="P62" s="30">
        <v>-55983.921315100015</v>
      </c>
      <c r="Q62" s="35">
        <v>6229.2033890000002</v>
      </c>
      <c r="R62" s="36">
        <v>55983.921315100015</v>
      </c>
      <c r="S62" s="36">
        <v>4324.3080182873746</v>
      </c>
      <c r="T62" s="36">
        <v>13768.846032698988</v>
      </c>
      <c r="U62" s="37">
        <v>74077.474826954713</v>
      </c>
      <c r="V62" s="38">
        <v>80306.678215954715</v>
      </c>
      <c r="W62" s="34">
        <v>80306.678215954715</v>
      </c>
      <c r="X62" s="34">
        <v>28019.766829393135</v>
      </c>
      <c r="Y62" s="33">
        <v>52286.91138656158</v>
      </c>
      <c r="Z62" s="144">
        <v>0</v>
      </c>
      <c r="AA62" s="34">
        <v>10632.195593658898</v>
      </c>
      <c r="AB62" s="34">
        <v>21099.040296289499</v>
      </c>
      <c r="AC62" s="34">
        <v>30341.83</v>
      </c>
      <c r="AD62" s="34">
        <v>10266.142796499998</v>
      </c>
      <c r="AE62" s="34">
        <v>0</v>
      </c>
      <c r="AF62" s="34">
        <v>72339.208686448401</v>
      </c>
      <c r="AG62" s="136">
        <v>31120</v>
      </c>
      <c r="AH62" s="34">
        <v>54547.454425899996</v>
      </c>
      <c r="AI62" s="34">
        <v>0</v>
      </c>
      <c r="AJ62" s="34">
        <v>10313.3844259</v>
      </c>
      <c r="AK62" s="34">
        <v>10313.3844259</v>
      </c>
      <c r="AL62" s="34">
        <v>31120</v>
      </c>
      <c r="AM62" s="34">
        <v>44234.07</v>
      </c>
      <c r="AN62" s="34">
        <v>13114.07</v>
      </c>
      <c r="AO62" s="34">
        <v>-55983.921315100015</v>
      </c>
      <c r="AP62" s="34">
        <v>-79411.375741000025</v>
      </c>
      <c r="AQ62" s="34">
        <v>23427.454425899999</v>
      </c>
      <c r="AR62" s="34">
        <v>-97004.22</v>
      </c>
      <c r="AS62" s="34">
        <v>0</v>
      </c>
    </row>
    <row r="63" spans="2:45" s="1" customFormat="1" ht="14.25" x14ac:dyDescent="0.2">
      <c r="B63" s="31" t="s">
        <v>4794</v>
      </c>
      <c r="C63" s="32" t="s">
        <v>844</v>
      </c>
      <c r="D63" s="31" t="s">
        <v>845</v>
      </c>
      <c r="E63" s="31" t="s">
        <v>13</v>
      </c>
      <c r="F63" s="31" t="s">
        <v>11</v>
      </c>
      <c r="G63" s="31" t="s">
        <v>19</v>
      </c>
      <c r="H63" s="31" t="s">
        <v>44</v>
      </c>
      <c r="I63" s="31" t="s">
        <v>10</v>
      </c>
      <c r="J63" s="31" t="s">
        <v>12</v>
      </c>
      <c r="K63" s="31" t="s">
        <v>846</v>
      </c>
      <c r="L63" s="33">
        <v>4011</v>
      </c>
      <c r="M63" s="150">
        <v>127412.82748900002</v>
      </c>
      <c r="N63" s="34">
        <v>-159008.92000000001</v>
      </c>
      <c r="O63" s="34">
        <v>121246.66648284416</v>
      </c>
      <c r="P63" s="30">
        <v>50424.307488999999</v>
      </c>
      <c r="Q63" s="35">
        <v>16806.307452000001</v>
      </c>
      <c r="R63" s="36">
        <v>0</v>
      </c>
      <c r="S63" s="36">
        <v>7708.8826857172462</v>
      </c>
      <c r="T63" s="36">
        <v>49649.887612129744</v>
      </c>
      <c r="U63" s="37">
        <v>57359.079605201201</v>
      </c>
      <c r="V63" s="38">
        <v>74165.387057201209</v>
      </c>
      <c r="W63" s="34">
        <v>124589.69454620121</v>
      </c>
      <c r="X63" s="34">
        <v>75215.478927561402</v>
      </c>
      <c r="Y63" s="33">
        <v>49374.215618639806</v>
      </c>
      <c r="Z63" s="144">
        <v>0</v>
      </c>
      <c r="AA63" s="34">
        <v>8836.3258312362759</v>
      </c>
      <c r="AB63" s="34">
        <v>26413.254966179768</v>
      </c>
      <c r="AC63" s="34">
        <v>16812.96</v>
      </c>
      <c r="AD63" s="34">
        <v>2724</v>
      </c>
      <c r="AE63" s="34">
        <v>0</v>
      </c>
      <c r="AF63" s="34">
        <v>54786.540797416041</v>
      </c>
      <c r="AG63" s="136">
        <v>109459</v>
      </c>
      <c r="AH63" s="34">
        <v>115117.4</v>
      </c>
      <c r="AI63" s="34">
        <v>0</v>
      </c>
      <c r="AJ63" s="34">
        <v>5658.4000000000005</v>
      </c>
      <c r="AK63" s="34">
        <v>5658.4000000000005</v>
      </c>
      <c r="AL63" s="34">
        <v>109459</v>
      </c>
      <c r="AM63" s="34">
        <v>109459</v>
      </c>
      <c r="AN63" s="34">
        <v>0</v>
      </c>
      <c r="AO63" s="34">
        <v>50424.307488999999</v>
      </c>
      <c r="AP63" s="34">
        <v>44765.907488999997</v>
      </c>
      <c r="AQ63" s="34">
        <v>5658.4000000000015</v>
      </c>
      <c r="AR63" s="34">
        <v>-174061.72</v>
      </c>
      <c r="AS63" s="34">
        <v>15052.799999999988</v>
      </c>
    </row>
    <row r="64" spans="2:45" s="1" customFormat="1" ht="14.25" x14ac:dyDescent="0.2">
      <c r="B64" s="31" t="s">
        <v>4794</v>
      </c>
      <c r="C64" s="32" t="s">
        <v>4086</v>
      </c>
      <c r="D64" s="31" t="s">
        <v>4087</v>
      </c>
      <c r="E64" s="31" t="s">
        <v>13</v>
      </c>
      <c r="F64" s="31" t="s">
        <v>11</v>
      </c>
      <c r="G64" s="31" t="s">
        <v>19</v>
      </c>
      <c r="H64" s="31" t="s">
        <v>44</v>
      </c>
      <c r="I64" s="31" t="s">
        <v>10</v>
      </c>
      <c r="J64" s="31" t="s">
        <v>12</v>
      </c>
      <c r="K64" s="31" t="s">
        <v>4088</v>
      </c>
      <c r="L64" s="33">
        <v>3194</v>
      </c>
      <c r="M64" s="150">
        <v>229087.453996</v>
      </c>
      <c r="N64" s="34">
        <v>-32127</v>
      </c>
      <c r="O64" s="34">
        <v>8707.1086593845175</v>
      </c>
      <c r="P64" s="30">
        <v>282114.35399600002</v>
      </c>
      <c r="Q64" s="35">
        <v>5746.4088510000001</v>
      </c>
      <c r="R64" s="36">
        <v>0</v>
      </c>
      <c r="S64" s="36">
        <v>0</v>
      </c>
      <c r="T64" s="36">
        <v>6388</v>
      </c>
      <c r="U64" s="37">
        <v>6388.0344473106452</v>
      </c>
      <c r="V64" s="38">
        <v>12134.443298310645</v>
      </c>
      <c r="W64" s="34">
        <v>294248.79729431064</v>
      </c>
      <c r="X64" s="34">
        <v>-5.8207659999999998E-11</v>
      </c>
      <c r="Y64" s="33">
        <v>294248.7972943107</v>
      </c>
      <c r="Z64" s="144">
        <v>0</v>
      </c>
      <c r="AA64" s="34">
        <v>4077.554737068649</v>
      </c>
      <c r="AB64" s="34">
        <v>20361.797089618947</v>
      </c>
      <c r="AC64" s="34">
        <v>13388.33</v>
      </c>
      <c r="AD64" s="34">
        <v>14541.402637107823</v>
      </c>
      <c r="AE64" s="34">
        <v>0</v>
      </c>
      <c r="AF64" s="34">
        <v>52369.084463795421</v>
      </c>
      <c r="AG64" s="136">
        <v>80023</v>
      </c>
      <c r="AH64" s="34">
        <v>100447.9</v>
      </c>
      <c r="AI64" s="34">
        <v>0</v>
      </c>
      <c r="AJ64" s="34">
        <v>20424.900000000001</v>
      </c>
      <c r="AK64" s="34">
        <v>20424.900000000001</v>
      </c>
      <c r="AL64" s="34">
        <v>80023</v>
      </c>
      <c r="AM64" s="34">
        <v>80023</v>
      </c>
      <c r="AN64" s="34">
        <v>0</v>
      </c>
      <c r="AO64" s="34">
        <v>282114.35399600002</v>
      </c>
      <c r="AP64" s="34">
        <v>261689.45399600003</v>
      </c>
      <c r="AQ64" s="34">
        <v>20424.900000000023</v>
      </c>
      <c r="AR64" s="34">
        <v>-32127</v>
      </c>
      <c r="AS64" s="34">
        <v>0</v>
      </c>
    </row>
    <row r="65" spans="2:45" s="1" customFormat="1" ht="14.25" x14ac:dyDescent="0.2">
      <c r="B65" s="31" t="s">
        <v>4794</v>
      </c>
      <c r="C65" s="32" t="s">
        <v>4074</v>
      </c>
      <c r="D65" s="31" t="s">
        <v>4075</v>
      </c>
      <c r="E65" s="31" t="s">
        <v>13</v>
      </c>
      <c r="F65" s="31" t="s">
        <v>11</v>
      </c>
      <c r="G65" s="31" t="s">
        <v>19</v>
      </c>
      <c r="H65" s="31" t="s">
        <v>44</v>
      </c>
      <c r="I65" s="31" t="s">
        <v>10</v>
      </c>
      <c r="J65" s="31" t="s">
        <v>21</v>
      </c>
      <c r="K65" s="31" t="s">
        <v>4076</v>
      </c>
      <c r="L65" s="33">
        <v>112</v>
      </c>
      <c r="M65" s="150">
        <v>7646.1271429999997</v>
      </c>
      <c r="N65" s="34">
        <v>-1474</v>
      </c>
      <c r="O65" s="34">
        <v>1216.5999997164179</v>
      </c>
      <c r="P65" s="30">
        <v>6604.5991429999995</v>
      </c>
      <c r="Q65" s="35">
        <v>0</v>
      </c>
      <c r="R65" s="36">
        <v>0</v>
      </c>
      <c r="S65" s="36">
        <v>94.332501714321936</v>
      </c>
      <c r="T65" s="36">
        <v>129.66749828567805</v>
      </c>
      <c r="U65" s="37">
        <v>224.00120792072394</v>
      </c>
      <c r="V65" s="38">
        <v>224.00120792072394</v>
      </c>
      <c r="W65" s="34">
        <v>6828.600350920723</v>
      </c>
      <c r="X65" s="34">
        <v>94.332501714321552</v>
      </c>
      <c r="Y65" s="33">
        <v>6734.2678492064015</v>
      </c>
      <c r="Z65" s="144">
        <v>0</v>
      </c>
      <c r="AA65" s="34">
        <v>1259.8142460948068</v>
      </c>
      <c r="AB65" s="34">
        <v>394.63335257164164</v>
      </c>
      <c r="AC65" s="34">
        <v>1568.97</v>
      </c>
      <c r="AD65" s="34">
        <v>0</v>
      </c>
      <c r="AE65" s="34">
        <v>0</v>
      </c>
      <c r="AF65" s="34">
        <v>3223.4175986664486</v>
      </c>
      <c r="AG65" s="136">
        <v>0</v>
      </c>
      <c r="AH65" s="34">
        <v>1345.4719999999998</v>
      </c>
      <c r="AI65" s="34">
        <v>0</v>
      </c>
      <c r="AJ65" s="34">
        <v>250</v>
      </c>
      <c r="AK65" s="34">
        <v>250</v>
      </c>
      <c r="AL65" s="34">
        <v>0</v>
      </c>
      <c r="AM65" s="34">
        <v>1095.4719999999998</v>
      </c>
      <c r="AN65" s="34">
        <v>1095.4719999999998</v>
      </c>
      <c r="AO65" s="34">
        <v>6604.5991429999995</v>
      </c>
      <c r="AP65" s="34">
        <v>5259.1271429999997</v>
      </c>
      <c r="AQ65" s="34">
        <v>1345.4719999999998</v>
      </c>
      <c r="AR65" s="34">
        <v>-2234</v>
      </c>
      <c r="AS65" s="34">
        <v>760</v>
      </c>
    </row>
    <row r="66" spans="2:45" s="1" customFormat="1" ht="14.25" x14ac:dyDescent="0.2">
      <c r="B66" s="31" t="s">
        <v>4794</v>
      </c>
      <c r="C66" s="32" t="s">
        <v>2620</v>
      </c>
      <c r="D66" s="31" t="s">
        <v>2621</v>
      </c>
      <c r="E66" s="31" t="s">
        <v>13</v>
      </c>
      <c r="F66" s="31" t="s">
        <v>11</v>
      </c>
      <c r="G66" s="31" t="s">
        <v>19</v>
      </c>
      <c r="H66" s="31" t="s">
        <v>44</v>
      </c>
      <c r="I66" s="31" t="s">
        <v>10</v>
      </c>
      <c r="J66" s="31" t="s">
        <v>12</v>
      </c>
      <c r="K66" s="31" t="s">
        <v>2622</v>
      </c>
      <c r="L66" s="33">
        <v>2834</v>
      </c>
      <c r="M66" s="150">
        <v>69794.591675000003</v>
      </c>
      <c r="N66" s="34">
        <v>-73055</v>
      </c>
      <c r="O66" s="34">
        <v>47448.049809909688</v>
      </c>
      <c r="P66" s="30">
        <v>33388.291675</v>
      </c>
      <c r="Q66" s="35">
        <v>7338.0856009999998</v>
      </c>
      <c r="R66" s="36">
        <v>0</v>
      </c>
      <c r="S66" s="36">
        <v>4157.5732571444541</v>
      </c>
      <c r="T66" s="36">
        <v>8543.8381143940533</v>
      </c>
      <c r="U66" s="37">
        <v>12701.479863940378</v>
      </c>
      <c r="V66" s="38">
        <v>20039.565464940377</v>
      </c>
      <c r="W66" s="34">
        <v>53427.857139940374</v>
      </c>
      <c r="X66" s="34">
        <v>18154.998991054141</v>
      </c>
      <c r="Y66" s="33">
        <v>35272.858148886233</v>
      </c>
      <c r="Z66" s="144">
        <v>0</v>
      </c>
      <c r="AA66" s="34">
        <v>5954.6156371409779</v>
      </c>
      <c r="AB66" s="34">
        <v>16617.320776134773</v>
      </c>
      <c r="AC66" s="34">
        <v>11879.31</v>
      </c>
      <c r="AD66" s="34">
        <v>471.66403362123998</v>
      </c>
      <c r="AE66" s="34">
        <v>0</v>
      </c>
      <c r="AF66" s="34">
        <v>34922.910446896989</v>
      </c>
      <c r="AG66" s="136">
        <v>53272</v>
      </c>
      <c r="AH66" s="34">
        <v>55984.7</v>
      </c>
      <c r="AI66" s="34">
        <v>1188</v>
      </c>
      <c r="AJ66" s="34">
        <v>3900.7000000000003</v>
      </c>
      <c r="AK66" s="34">
        <v>2712.7000000000003</v>
      </c>
      <c r="AL66" s="34">
        <v>52084</v>
      </c>
      <c r="AM66" s="34">
        <v>52084</v>
      </c>
      <c r="AN66" s="34">
        <v>0</v>
      </c>
      <c r="AO66" s="34">
        <v>33388.291675</v>
      </c>
      <c r="AP66" s="34">
        <v>30675.591675</v>
      </c>
      <c r="AQ66" s="34">
        <v>2712.6999999999971</v>
      </c>
      <c r="AR66" s="34">
        <v>-73055</v>
      </c>
      <c r="AS66" s="34">
        <v>0</v>
      </c>
    </row>
    <row r="67" spans="2:45" s="1" customFormat="1" ht="14.25" x14ac:dyDescent="0.2">
      <c r="B67" s="31" t="s">
        <v>4794</v>
      </c>
      <c r="C67" s="32" t="s">
        <v>451</v>
      </c>
      <c r="D67" s="31" t="s">
        <v>452</v>
      </c>
      <c r="E67" s="31" t="s">
        <v>13</v>
      </c>
      <c r="F67" s="31" t="s">
        <v>11</v>
      </c>
      <c r="G67" s="31" t="s">
        <v>19</v>
      </c>
      <c r="H67" s="31" t="s">
        <v>44</v>
      </c>
      <c r="I67" s="31" t="s">
        <v>10</v>
      </c>
      <c r="J67" s="31" t="s">
        <v>16</v>
      </c>
      <c r="K67" s="31" t="s">
        <v>453</v>
      </c>
      <c r="L67" s="33">
        <v>10262</v>
      </c>
      <c r="M67" s="150">
        <v>323906.68773999996</v>
      </c>
      <c r="N67" s="34">
        <v>-280307</v>
      </c>
      <c r="O67" s="34">
        <v>152578.04768789027</v>
      </c>
      <c r="P67" s="30">
        <v>245623.68773999996</v>
      </c>
      <c r="Q67" s="35">
        <v>41238.936396999998</v>
      </c>
      <c r="R67" s="36">
        <v>0</v>
      </c>
      <c r="S67" s="36">
        <v>29256.569627439811</v>
      </c>
      <c r="T67" s="36">
        <v>-471.9285449935669</v>
      </c>
      <c r="U67" s="37">
        <v>28784.79630371631</v>
      </c>
      <c r="V67" s="38">
        <v>70023.732700716311</v>
      </c>
      <c r="W67" s="34">
        <v>315647.42044071626</v>
      </c>
      <c r="X67" s="34">
        <v>54856.068051439797</v>
      </c>
      <c r="Y67" s="33">
        <v>260791.35238927646</v>
      </c>
      <c r="Z67" s="144">
        <v>0</v>
      </c>
      <c r="AA67" s="34">
        <v>19886.328726123924</v>
      </c>
      <c r="AB67" s="34">
        <v>64926.748239087581</v>
      </c>
      <c r="AC67" s="34">
        <v>43015.360000000001</v>
      </c>
      <c r="AD67" s="34">
        <v>15176.492432944688</v>
      </c>
      <c r="AE67" s="34">
        <v>1631.49</v>
      </c>
      <c r="AF67" s="34">
        <v>144636.4193981562</v>
      </c>
      <c r="AG67" s="136">
        <v>245624</v>
      </c>
      <c r="AH67" s="34">
        <v>251992</v>
      </c>
      <c r="AI67" s="34">
        <v>17632</v>
      </c>
      <c r="AJ67" s="34">
        <v>24000</v>
      </c>
      <c r="AK67" s="34">
        <v>6368</v>
      </c>
      <c r="AL67" s="34">
        <v>227992</v>
      </c>
      <c r="AM67" s="34">
        <v>227992</v>
      </c>
      <c r="AN67" s="34">
        <v>0</v>
      </c>
      <c r="AO67" s="34">
        <v>245623.68773999996</v>
      </c>
      <c r="AP67" s="34">
        <v>239255.68773999996</v>
      </c>
      <c r="AQ67" s="34">
        <v>6368</v>
      </c>
      <c r="AR67" s="34">
        <v>-280307</v>
      </c>
      <c r="AS67" s="34">
        <v>0</v>
      </c>
    </row>
    <row r="68" spans="2:45" s="1" customFormat="1" ht="14.25" x14ac:dyDescent="0.2">
      <c r="B68" s="31" t="s">
        <v>4794</v>
      </c>
      <c r="C68" s="32" t="s">
        <v>1749</v>
      </c>
      <c r="D68" s="31" t="s">
        <v>1750</v>
      </c>
      <c r="E68" s="31" t="s">
        <v>13</v>
      </c>
      <c r="F68" s="31" t="s">
        <v>11</v>
      </c>
      <c r="G68" s="31" t="s">
        <v>19</v>
      </c>
      <c r="H68" s="31" t="s">
        <v>44</v>
      </c>
      <c r="I68" s="31" t="s">
        <v>10</v>
      </c>
      <c r="J68" s="31" t="s">
        <v>12</v>
      </c>
      <c r="K68" s="31" t="s">
        <v>1751</v>
      </c>
      <c r="L68" s="33">
        <v>3379</v>
      </c>
      <c r="M68" s="150">
        <v>365472.70770999999</v>
      </c>
      <c r="N68" s="34">
        <v>24624</v>
      </c>
      <c r="O68" s="34">
        <v>0</v>
      </c>
      <c r="P68" s="30">
        <v>472474.70770999999</v>
      </c>
      <c r="Q68" s="35">
        <v>0</v>
      </c>
      <c r="R68" s="36">
        <v>0</v>
      </c>
      <c r="S68" s="36">
        <v>0</v>
      </c>
      <c r="T68" s="36">
        <v>6758</v>
      </c>
      <c r="U68" s="37">
        <v>6758.0364425368416</v>
      </c>
      <c r="V68" s="38">
        <v>6758.0364425368416</v>
      </c>
      <c r="W68" s="34">
        <v>479232.74415253685</v>
      </c>
      <c r="X68" s="34">
        <v>0</v>
      </c>
      <c r="Y68" s="33">
        <v>479232.74415253685</v>
      </c>
      <c r="Z68" s="144">
        <v>14231.276896900763</v>
      </c>
      <c r="AA68" s="34">
        <v>15066.521096573841</v>
      </c>
      <c r="AB68" s="34">
        <v>34471.756850175421</v>
      </c>
      <c r="AC68" s="34">
        <v>22457.739999999998</v>
      </c>
      <c r="AD68" s="34">
        <v>13099.427930256788</v>
      </c>
      <c r="AE68" s="34">
        <v>13693.15</v>
      </c>
      <c r="AF68" s="34">
        <v>113019.8727739068</v>
      </c>
      <c r="AG68" s="136">
        <v>108535</v>
      </c>
      <c r="AH68" s="34">
        <v>108535</v>
      </c>
      <c r="AI68" s="34">
        <v>791</v>
      </c>
      <c r="AJ68" s="34">
        <v>791</v>
      </c>
      <c r="AK68" s="34">
        <v>0</v>
      </c>
      <c r="AL68" s="34">
        <v>107744</v>
      </c>
      <c r="AM68" s="34">
        <v>107744</v>
      </c>
      <c r="AN68" s="34">
        <v>0</v>
      </c>
      <c r="AO68" s="34">
        <v>472474.70770999999</v>
      </c>
      <c r="AP68" s="34">
        <v>472474.70770999999</v>
      </c>
      <c r="AQ68" s="34">
        <v>0</v>
      </c>
      <c r="AR68" s="34">
        <v>24624</v>
      </c>
      <c r="AS68" s="34">
        <v>0</v>
      </c>
    </row>
    <row r="69" spans="2:45" s="1" customFormat="1" ht="14.25" x14ac:dyDescent="0.2">
      <c r="B69" s="31" t="s">
        <v>4794</v>
      </c>
      <c r="C69" s="32" t="s">
        <v>2825</v>
      </c>
      <c r="D69" s="31" t="s">
        <v>2826</v>
      </c>
      <c r="E69" s="31" t="s">
        <v>13</v>
      </c>
      <c r="F69" s="31" t="s">
        <v>11</v>
      </c>
      <c r="G69" s="31" t="s">
        <v>19</v>
      </c>
      <c r="H69" s="31" t="s">
        <v>44</v>
      </c>
      <c r="I69" s="31" t="s">
        <v>10</v>
      </c>
      <c r="J69" s="31" t="s">
        <v>12</v>
      </c>
      <c r="K69" s="31" t="s">
        <v>1700</v>
      </c>
      <c r="L69" s="33">
        <v>1286</v>
      </c>
      <c r="M69" s="150">
        <v>125948.710957</v>
      </c>
      <c r="N69" s="34">
        <v>-65376</v>
      </c>
      <c r="O69" s="34">
        <v>44900.311572307008</v>
      </c>
      <c r="P69" s="30">
        <v>75447.410956999986</v>
      </c>
      <c r="Q69" s="35">
        <v>11313.177516</v>
      </c>
      <c r="R69" s="36">
        <v>0</v>
      </c>
      <c r="S69" s="36">
        <v>1939.7539165721737</v>
      </c>
      <c r="T69" s="36">
        <v>632.24608342782631</v>
      </c>
      <c r="U69" s="37">
        <v>2572.0138695183123</v>
      </c>
      <c r="V69" s="38">
        <v>13885.191385518312</v>
      </c>
      <c r="W69" s="34">
        <v>89332.602342518294</v>
      </c>
      <c r="X69" s="34">
        <v>3637.0385935721715</v>
      </c>
      <c r="Y69" s="33">
        <v>85695.563748946122</v>
      </c>
      <c r="Z69" s="144">
        <v>0</v>
      </c>
      <c r="AA69" s="34">
        <v>4594.12191416119</v>
      </c>
      <c r="AB69" s="34">
        <v>8304.803117372745</v>
      </c>
      <c r="AC69" s="34">
        <v>5390.54</v>
      </c>
      <c r="AD69" s="34">
        <v>4123.5</v>
      </c>
      <c r="AE69" s="34">
        <v>269.92</v>
      </c>
      <c r="AF69" s="34">
        <v>22682.885031533933</v>
      </c>
      <c r="AG69" s="136">
        <v>14632</v>
      </c>
      <c r="AH69" s="34">
        <v>14874.7</v>
      </c>
      <c r="AI69" s="34">
        <v>0</v>
      </c>
      <c r="AJ69" s="34">
        <v>242.70000000000002</v>
      </c>
      <c r="AK69" s="34">
        <v>242.70000000000002</v>
      </c>
      <c r="AL69" s="34">
        <v>14632</v>
      </c>
      <c r="AM69" s="34">
        <v>14632</v>
      </c>
      <c r="AN69" s="34">
        <v>0</v>
      </c>
      <c r="AO69" s="34">
        <v>75447.410956999986</v>
      </c>
      <c r="AP69" s="34">
        <v>75204.710956999988</v>
      </c>
      <c r="AQ69" s="34">
        <v>242.69999999999709</v>
      </c>
      <c r="AR69" s="34">
        <v>-65376</v>
      </c>
      <c r="AS69" s="34">
        <v>0</v>
      </c>
    </row>
    <row r="70" spans="2:45" s="1" customFormat="1" ht="14.25" x14ac:dyDescent="0.2">
      <c r="B70" s="31" t="s">
        <v>4794</v>
      </c>
      <c r="C70" s="32" t="s">
        <v>3503</v>
      </c>
      <c r="D70" s="31" t="s">
        <v>3504</v>
      </c>
      <c r="E70" s="31" t="s">
        <v>13</v>
      </c>
      <c r="F70" s="31" t="s">
        <v>11</v>
      </c>
      <c r="G70" s="31" t="s">
        <v>19</v>
      </c>
      <c r="H70" s="31" t="s">
        <v>44</v>
      </c>
      <c r="I70" s="31" t="s">
        <v>10</v>
      </c>
      <c r="J70" s="31" t="s">
        <v>12</v>
      </c>
      <c r="K70" s="31" t="s">
        <v>3505</v>
      </c>
      <c r="L70" s="33">
        <v>2620</v>
      </c>
      <c r="M70" s="150">
        <v>74661.614205999998</v>
      </c>
      <c r="N70" s="34">
        <v>-26345</v>
      </c>
      <c r="O70" s="34">
        <v>5724.7372965824979</v>
      </c>
      <c r="P70" s="30">
        <v>107414.77562659999</v>
      </c>
      <c r="Q70" s="35">
        <v>5404.3390600000002</v>
      </c>
      <c r="R70" s="36">
        <v>0</v>
      </c>
      <c r="S70" s="36">
        <v>4137.4329531444464</v>
      </c>
      <c r="T70" s="36">
        <v>1102.5670468555536</v>
      </c>
      <c r="U70" s="37">
        <v>5240.0282567169352</v>
      </c>
      <c r="V70" s="38">
        <v>10644.367316716936</v>
      </c>
      <c r="W70" s="34">
        <v>118059.14294331693</v>
      </c>
      <c r="X70" s="34">
        <v>7757.6867871444556</v>
      </c>
      <c r="Y70" s="33">
        <v>110301.45615617247</v>
      </c>
      <c r="Z70" s="144">
        <v>0</v>
      </c>
      <c r="AA70" s="34">
        <v>2885.1903479610764</v>
      </c>
      <c r="AB70" s="34">
        <v>16142.149518245766</v>
      </c>
      <c r="AC70" s="34">
        <v>10982.29</v>
      </c>
      <c r="AD70" s="34">
        <v>1769.5</v>
      </c>
      <c r="AE70" s="34">
        <v>0</v>
      </c>
      <c r="AF70" s="34">
        <v>31779.129866206844</v>
      </c>
      <c r="AG70" s="136">
        <v>68314</v>
      </c>
      <c r="AH70" s="34">
        <v>75780.161420599994</v>
      </c>
      <c r="AI70" s="34">
        <v>0</v>
      </c>
      <c r="AJ70" s="34">
        <v>7466.1614206000004</v>
      </c>
      <c r="AK70" s="34">
        <v>7466.1614206000004</v>
      </c>
      <c r="AL70" s="34">
        <v>68314</v>
      </c>
      <c r="AM70" s="34">
        <v>68314</v>
      </c>
      <c r="AN70" s="34">
        <v>0</v>
      </c>
      <c r="AO70" s="34">
        <v>107414.77562659999</v>
      </c>
      <c r="AP70" s="34">
        <v>99948.614205999998</v>
      </c>
      <c r="AQ70" s="34">
        <v>7466.161420599994</v>
      </c>
      <c r="AR70" s="34">
        <v>-26345</v>
      </c>
      <c r="AS70" s="34">
        <v>0</v>
      </c>
    </row>
    <row r="71" spans="2:45" s="1" customFormat="1" ht="14.25" x14ac:dyDescent="0.2">
      <c r="B71" s="31" t="s">
        <v>4794</v>
      </c>
      <c r="C71" s="32" t="s">
        <v>3781</v>
      </c>
      <c r="D71" s="31" t="s">
        <v>3782</v>
      </c>
      <c r="E71" s="31" t="s">
        <v>13</v>
      </c>
      <c r="F71" s="31" t="s">
        <v>11</v>
      </c>
      <c r="G71" s="31" t="s">
        <v>19</v>
      </c>
      <c r="H71" s="31" t="s">
        <v>44</v>
      </c>
      <c r="I71" s="31" t="s">
        <v>10</v>
      </c>
      <c r="J71" s="31" t="s">
        <v>12</v>
      </c>
      <c r="K71" s="31" t="s">
        <v>3783</v>
      </c>
      <c r="L71" s="33">
        <v>1639</v>
      </c>
      <c r="M71" s="150">
        <v>40861.136576000004</v>
      </c>
      <c r="N71" s="34">
        <v>8881</v>
      </c>
      <c r="O71" s="34">
        <v>0</v>
      </c>
      <c r="P71" s="30">
        <v>40525.546576000008</v>
      </c>
      <c r="Q71" s="35">
        <v>2309.554369</v>
      </c>
      <c r="R71" s="36">
        <v>0</v>
      </c>
      <c r="S71" s="36">
        <v>1685.7721668577901</v>
      </c>
      <c r="T71" s="36">
        <v>1592.2278331422099</v>
      </c>
      <c r="U71" s="37">
        <v>3278.017676625594</v>
      </c>
      <c r="V71" s="38">
        <v>5587.572045625594</v>
      </c>
      <c r="W71" s="34">
        <v>46113.118621625603</v>
      </c>
      <c r="X71" s="34">
        <v>3160.8228128577903</v>
      </c>
      <c r="Y71" s="33">
        <v>42952.295808767813</v>
      </c>
      <c r="Z71" s="144">
        <v>0</v>
      </c>
      <c r="AA71" s="34">
        <v>1167.7716346520103</v>
      </c>
      <c r="AB71" s="34">
        <v>8121.9263782393664</v>
      </c>
      <c r="AC71" s="34">
        <v>6870.22</v>
      </c>
      <c r="AD71" s="34">
        <v>136.15443294012499</v>
      </c>
      <c r="AE71" s="34">
        <v>0</v>
      </c>
      <c r="AF71" s="34">
        <v>16296.072445831502</v>
      </c>
      <c r="AG71" s="136">
        <v>17343</v>
      </c>
      <c r="AH71" s="34">
        <v>18340.41</v>
      </c>
      <c r="AI71" s="34">
        <v>0</v>
      </c>
      <c r="AJ71" s="34">
        <v>0</v>
      </c>
      <c r="AK71" s="34">
        <v>0</v>
      </c>
      <c r="AL71" s="34">
        <v>17343</v>
      </c>
      <c r="AM71" s="34">
        <v>18340.41</v>
      </c>
      <c r="AN71" s="34">
        <v>997.40999999999985</v>
      </c>
      <c r="AO71" s="34">
        <v>40525.546576000008</v>
      </c>
      <c r="AP71" s="34">
        <v>39528.136576000004</v>
      </c>
      <c r="AQ71" s="34">
        <v>997.41000000000349</v>
      </c>
      <c r="AR71" s="34">
        <v>8881</v>
      </c>
      <c r="AS71" s="34">
        <v>0</v>
      </c>
    </row>
    <row r="72" spans="2:45" s="1" customFormat="1" ht="14.25" x14ac:dyDescent="0.2">
      <c r="B72" s="31" t="s">
        <v>4794</v>
      </c>
      <c r="C72" s="32" t="s">
        <v>3506</v>
      </c>
      <c r="D72" s="31" t="s">
        <v>3507</v>
      </c>
      <c r="E72" s="31" t="s">
        <v>13</v>
      </c>
      <c r="F72" s="31" t="s">
        <v>11</v>
      </c>
      <c r="G72" s="31" t="s">
        <v>19</v>
      </c>
      <c r="H72" s="31" t="s">
        <v>44</v>
      </c>
      <c r="I72" s="31" t="s">
        <v>10</v>
      </c>
      <c r="J72" s="31" t="s">
        <v>12</v>
      </c>
      <c r="K72" s="31" t="s">
        <v>3508</v>
      </c>
      <c r="L72" s="33">
        <v>2550</v>
      </c>
      <c r="M72" s="150">
        <v>84915.420778</v>
      </c>
      <c r="N72" s="34">
        <v>-34507</v>
      </c>
      <c r="O72" s="34">
        <v>5384.5533841678052</v>
      </c>
      <c r="P72" s="30">
        <v>53958.420778</v>
      </c>
      <c r="Q72" s="35">
        <v>6036.0342039999996</v>
      </c>
      <c r="R72" s="36">
        <v>0</v>
      </c>
      <c r="S72" s="36">
        <v>3518.8813394299227</v>
      </c>
      <c r="T72" s="36">
        <v>1581.1186605700773</v>
      </c>
      <c r="U72" s="37">
        <v>5100.0275017664826</v>
      </c>
      <c r="V72" s="38">
        <v>11136.061705766482</v>
      </c>
      <c r="W72" s="34">
        <v>65094.482483766478</v>
      </c>
      <c r="X72" s="34">
        <v>6597.902511429922</v>
      </c>
      <c r="Y72" s="33">
        <v>58496.579972336556</v>
      </c>
      <c r="Z72" s="144">
        <v>0</v>
      </c>
      <c r="AA72" s="34">
        <v>1682.9267054056381</v>
      </c>
      <c r="AB72" s="34">
        <v>14009.940850618596</v>
      </c>
      <c r="AC72" s="34">
        <v>10688.87</v>
      </c>
      <c r="AD72" s="34">
        <v>529.54452887500008</v>
      </c>
      <c r="AE72" s="34">
        <v>0</v>
      </c>
      <c r="AF72" s="34">
        <v>26911.282084899238</v>
      </c>
      <c r="AG72" s="136">
        <v>48987</v>
      </c>
      <c r="AH72" s="34">
        <v>49887</v>
      </c>
      <c r="AI72" s="34">
        <v>0</v>
      </c>
      <c r="AJ72" s="34">
        <v>900</v>
      </c>
      <c r="AK72" s="34">
        <v>900</v>
      </c>
      <c r="AL72" s="34">
        <v>48987</v>
      </c>
      <c r="AM72" s="34">
        <v>48987</v>
      </c>
      <c r="AN72" s="34">
        <v>0</v>
      </c>
      <c r="AO72" s="34">
        <v>53958.420778</v>
      </c>
      <c r="AP72" s="34">
        <v>53058.420778</v>
      </c>
      <c r="AQ72" s="34">
        <v>900</v>
      </c>
      <c r="AR72" s="34">
        <v>-34507</v>
      </c>
      <c r="AS72" s="34">
        <v>0</v>
      </c>
    </row>
    <row r="73" spans="2:45" s="1" customFormat="1" ht="14.25" x14ac:dyDescent="0.2">
      <c r="B73" s="31" t="s">
        <v>4794</v>
      </c>
      <c r="C73" s="32" t="s">
        <v>3596</v>
      </c>
      <c r="D73" s="31" t="s">
        <v>3597</v>
      </c>
      <c r="E73" s="31" t="s">
        <v>13</v>
      </c>
      <c r="F73" s="31" t="s">
        <v>11</v>
      </c>
      <c r="G73" s="31" t="s">
        <v>19</v>
      </c>
      <c r="H73" s="31" t="s">
        <v>44</v>
      </c>
      <c r="I73" s="31" t="s">
        <v>10</v>
      </c>
      <c r="J73" s="31" t="s">
        <v>12</v>
      </c>
      <c r="K73" s="31" t="s">
        <v>3598</v>
      </c>
      <c r="L73" s="33">
        <v>3869</v>
      </c>
      <c r="M73" s="150">
        <v>111724.999952</v>
      </c>
      <c r="N73" s="34">
        <v>-17177</v>
      </c>
      <c r="O73" s="34">
        <v>0</v>
      </c>
      <c r="P73" s="30">
        <v>71109.109951999999</v>
      </c>
      <c r="Q73" s="35">
        <v>12592.906029</v>
      </c>
      <c r="R73" s="36">
        <v>0</v>
      </c>
      <c r="S73" s="36">
        <v>8283.488242288895</v>
      </c>
      <c r="T73" s="36">
        <v>-29.479464061252656</v>
      </c>
      <c r="U73" s="37">
        <v>8254.053287996654</v>
      </c>
      <c r="V73" s="38">
        <v>20846.959316996654</v>
      </c>
      <c r="W73" s="34">
        <v>91956.069268996653</v>
      </c>
      <c r="X73" s="34">
        <v>15531.540454288886</v>
      </c>
      <c r="Y73" s="33">
        <v>76424.528814707766</v>
      </c>
      <c r="Z73" s="144">
        <v>0</v>
      </c>
      <c r="AA73" s="34">
        <v>2703.8250063512264</v>
      </c>
      <c r="AB73" s="34">
        <v>24339.147679788257</v>
      </c>
      <c r="AC73" s="34">
        <v>16217.74</v>
      </c>
      <c r="AD73" s="34">
        <v>7302.5</v>
      </c>
      <c r="AE73" s="34">
        <v>176.81</v>
      </c>
      <c r="AF73" s="34">
        <v>50740.022686139484</v>
      </c>
      <c r="AG73" s="136">
        <v>0</v>
      </c>
      <c r="AH73" s="34">
        <v>48780.11</v>
      </c>
      <c r="AI73" s="34">
        <v>0</v>
      </c>
      <c r="AJ73" s="34">
        <v>5486</v>
      </c>
      <c r="AK73" s="34">
        <v>5486</v>
      </c>
      <c r="AL73" s="34">
        <v>0</v>
      </c>
      <c r="AM73" s="34">
        <v>43294.11</v>
      </c>
      <c r="AN73" s="34">
        <v>43294.11</v>
      </c>
      <c r="AO73" s="34">
        <v>71109.109951999999</v>
      </c>
      <c r="AP73" s="34">
        <v>22328.999951999998</v>
      </c>
      <c r="AQ73" s="34">
        <v>48780.11</v>
      </c>
      <c r="AR73" s="34">
        <v>-41677</v>
      </c>
      <c r="AS73" s="34">
        <v>24500</v>
      </c>
    </row>
    <row r="74" spans="2:45" s="1" customFormat="1" ht="14.25" x14ac:dyDescent="0.2">
      <c r="B74" s="31" t="s">
        <v>4794</v>
      </c>
      <c r="C74" s="32" t="s">
        <v>1830</v>
      </c>
      <c r="D74" s="31" t="s">
        <v>1831</v>
      </c>
      <c r="E74" s="31" t="s">
        <v>13</v>
      </c>
      <c r="F74" s="31" t="s">
        <v>11</v>
      </c>
      <c r="G74" s="31" t="s">
        <v>19</v>
      </c>
      <c r="H74" s="31" t="s">
        <v>44</v>
      </c>
      <c r="I74" s="31" t="s">
        <v>10</v>
      </c>
      <c r="J74" s="31" t="s">
        <v>12</v>
      </c>
      <c r="K74" s="31" t="s">
        <v>1832</v>
      </c>
      <c r="L74" s="33">
        <v>4179</v>
      </c>
      <c r="M74" s="150">
        <v>243503.29899100005</v>
      </c>
      <c r="N74" s="34">
        <v>-219700.8</v>
      </c>
      <c r="O74" s="34">
        <v>53653.702195803904</v>
      </c>
      <c r="P74" s="30">
        <v>112216.99899100006</v>
      </c>
      <c r="Q74" s="35">
        <v>12776.562739999999</v>
      </c>
      <c r="R74" s="36">
        <v>0</v>
      </c>
      <c r="S74" s="36">
        <v>0</v>
      </c>
      <c r="T74" s="36">
        <v>8358</v>
      </c>
      <c r="U74" s="37">
        <v>8358.0450705420117</v>
      </c>
      <c r="V74" s="38">
        <v>21134.607810542009</v>
      </c>
      <c r="W74" s="34">
        <v>133351.60680154208</v>
      </c>
      <c r="X74" s="34">
        <v>0</v>
      </c>
      <c r="Y74" s="33">
        <v>133351.60680154208</v>
      </c>
      <c r="Z74" s="144">
        <v>0</v>
      </c>
      <c r="AA74" s="34">
        <v>8592.064746313883</v>
      </c>
      <c r="AB74" s="34">
        <v>27206.740437005552</v>
      </c>
      <c r="AC74" s="34">
        <v>17517.169999999998</v>
      </c>
      <c r="AD74" s="34">
        <v>5384.6110590957996</v>
      </c>
      <c r="AE74" s="34">
        <v>325.14</v>
      </c>
      <c r="AF74" s="34">
        <v>59025.726242415229</v>
      </c>
      <c r="AG74" s="136">
        <v>84147</v>
      </c>
      <c r="AH74" s="34">
        <v>88414.5</v>
      </c>
      <c r="AI74" s="34">
        <v>0</v>
      </c>
      <c r="AJ74" s="34">
        <v>4267.5</v>
      </c>
      <c r="AK74" s="34">
        <v>4267.5</v>
      </c>
      <c r="AL74" s="34">
        <v>84147</v>
      </c>
      <c r="AM74" s="34">
        <v>84147</v>
      </c>
      <c r="AN74" s="34">
        <v>0</v>
      </c>
      <c r="AO74" s="34">
        <v>112216.99899100006</v>
      </c>
      <c r="AP74" s="34">
        <v>107949.49899100006</v>
      </c>
      <c r="AQ74" s="34">
        <v>4267.5</v>
      </c>
      <c r="AR74" s="34">
        <v>-240264</v>
      </c>
      <c r="AS74" s="34">
        <v>20563.200000000012</v>
      </c>
    </row>
    <row r="75" spans="2:45" s="1" customFormat="1" ht="14.25" x14ac:dyDescent="0.2">
      <c r="B75" s="31" t="s">
        <v>4794</v>
      </c>
      <c r="C75" s="32" t="s">
        <v>2816</v>
      </c>
      <c r="D75" s="31" t="s">
        <v>2817</v>
      </c>
      <c r="E75" s="31" t="s">
        <v>13</v>
      </c>
      <c r="F75" s="31" t="s">
        <v>11</v>
      </c>
      <c r="G75" s="31" t="s">
        <v>19</v>
      </c>
      <c r="H75" s="31" t="s">
        <v>44</v>
      </c>
      <c r="I75" s="31" t="s">
        <v>10</v>
      </c>
      <c r="J75" s="31" t="s">
        <v>12</v>
      </c>
      <c r="K75" s="31" t="s">
        <v>2818</v>
      </c>
      <c r="L75" s="33">
        <v>1586</v>
      </c>
      <c r="M75" s="150">
        <v>51861.785520999998</v>
      </c>
      <c r="N75" s="34">
        <v>-9238</v>
      </c>
      <c r="O75" s="34">
        <v>370.94807206966084</v>
      </c>
      <c r="P75" s="30">
        <v>65636.085521000001</v>
      </c>
      <c r="Q75" s="35">
        <v>1621.8004129999999</v>
      </c>
      <c r="R75" s="36">
        <v>0</v>
      </c>
      <c r="S75" s="36">
        <v>1226.3091725718994</v>
      </c>
      <c r="T75" s="36">
        <v>1945.6908274281006</v>
      </c>
      <c r="U75" s="37">
        <v>3172.0171050202516</v>
      </c>
      <c r="V75" s="38">
        <v>4793.8175180202516</v>
      </c>
      <c r="W75" s="34">
        <v>70429.903039020253</v>
      </c>
      <c r="X75" s="34">
        <v>2299.3296985718916</v>
      </c>
      <c r="Y75" s="33">
        <v>68130.573340448362</v>
      </c>
      <c r="Z75" s="144">
        <v>0</v>
      </c>
      <c r="AA75" s="34">
        <v>1534.5144293897133</v>
      </c>
      <c r="AB75" s="34">
        <v>13476.63643171478</v>
      </c>
      <c r="AC75" s="34">
        <v>11824.39</v>
      </c>
      <c r="AD75" s="34">
        <v>699</v>
      </c>
      <c r="AE75" s="34">
        <v>0</v>
      </c>
      <c r="AF75" s="34">
        <v>27534.540861104491</v>
      </c>
      <c r="AG75" s="136">
        <v>26482</v>
      </c>
      <c r="AH75" s="34">
        <v>28508.3</v>
      </c>
      <c r="AI75" s="34">
        <v>0</v>
      </c>
      <c r="AJ75" s="34">
        <v>2026.3000000000002</v>
      </c>
      <c r="AK75" s="34">
        <v>2026.3000000000002</v>
      </c>
      <c r="AL75" s="34">
        <v>26482</v>
      </c>
      <c r="AM75" s="34">
        <v>26482</v>
      </c>
      <c r="AN75" s="34">
        <v>0</v>
      </c>
      <c r="AO75" s="34">
        <v>65636.085521000001</v>
      </c>
      <c r="AP75" s="34">
        <v>63609.785520999998</v>
      </c>
      <c r="AQ75" s="34">
        <v>2026.3000000000029</v>
      </c>
      <c r="AR75" s="34">
        <v>-9238</v>
      </c>
      <c r="AS75" s="34">
        <v>0</v>
      </c>
    </row>
    <row r="76" spans="2:45" s="1" customFormat="1" ht="14.25" x14ac:dyDescent="0.2">
      <c r="B76" s="31" t="s">
        <v>4794</v>
      </c>
      <c r="C76" s="32" t="s">
        <v>3997</v>
      </c>
      <c r="D76" s="31" t="s">
        <v>3998</v>
      </c>
      <c r="E76" s="31" t="s">
        <v>13</v>
      </c>
      <c r="F76" s="31" t="s">
        <v>11</v>
      </c>
      <c r="G76" s="31" t="s">
        <v>19</v>
      </c>
      <c r="H76" s="31" t="s">
        <v>44</v>
      </c>
      <c r="I76" s="31" t="s">
        <v>10</v>
      </c>
      <c r="J76" s="31" t="s">
        <v>12</v>
      </c>
      <c r="K76" s="31" t="s">
        <v>3999</v>
      </c>
      <c r="L76" s="33">
        <v>3420</v>
      </c>
      <c r="M76" s="150">
        <v>63578.439332999995</v>
      </c>
      <c r="N76" s="34">
        <v>19468</v>
      </c>
      <c r="O76" s="34">
        <v>0</v>
      </c>
      <c r="P76" s="30">
        <v>59562.439332999988</v>
      </c>
      <c r="Q76" s="35">
        <v>4505.92688</v>
      </c>
      <c r="R76" s="36">
        <v>0</v>
      </c>
      <c r="S76" s="36">
        <v>3935.055029715797</v>
      </c>
      <c r="T76" s="36">
        <v>2904.944970284203</v>
      </c>
      <c r="U76" s="37">
        <v>6840.0368847221062</v>
      </c>
      <c r="V76" s="38">
        <v>11345.963764722106</v>
      </c>
      <c r="W76" s="34">
        <v>70908.403097722097</v>
      </c>
      <c r="X76" s="34">
        <v>7378.2281807158142</v>
      </c>
      <c r="Y76" s="33">
        <v>63530.174917006283</v>
      </c>
      <c r="Z76" s="144">
        <v>0</v>
      </c>
      <c r="AA76" s="34">
        <v>2717.5623587594619</v>
      </c>
      <c r="AB76" s="34">
        <v>22709.647448685777</v>
      </c>
      <c r="AC76" s="34">
        <v>14335.66</v>
      </c>
      <c r="AD76" s="34">
        <v>1952.6345339375</v>
      </c>
      <c r="AE76" s="34">
        <v>416.87</v>
      </c>
      <c r="AF76" s="34">
        <v>42132.37434138274</v>
      </c>
      <c r="AG76" s="136">
        <v>56001</v>
      </c>
      <c r="AH76" s="34">
        <v>57601</v>
      </c>
      <c r="AI76" s="34">
        <v>0</v>
      </c>
      <c r="AJ76" s="34">
        <v>1600</v>
      </c>
      <c r="AK76" s="34">
        <v>1600</v>
      </c>
      <c r="AL76" s="34">
        <v>56001</v>
      </c>
      <c r="AM76" s="34">
        <v>56001</v>
      </c>
      <c r="AN76" s="34">
        <v>0</v>
      </c>
      <c r="AO76" s="34">
        <v>59562.439332999988</v>
      </c>
      <c r="AP76" s="34">
        <v>57962.439332999988</v>
      </c>
      <c r="AQ76" s="34">
        <v>1600</v>
      </c>
      <c r="AR76" s="34">
        <v>-55532</v>
      </c>
      <c r="AS76" s="34">
        <v>75000</v>
      </c>
    </row>
    <row r="77" spans="2:45" s="1" customFormat="1" ht="14.25" x14ac:dyDescent="0.2">
      <c r="B77" s="31" t="s">
        <v>4794</v>
      </c>
      <c r="C77" s="32" t="s">
        <v>3488</v>
      </c>
      <c r="D77" s="31" t="s">
        <v>3489</v>
      </c>
      <c r="E77" s="31" t="s">
        <v>13</v>
      </c>
      <c r="F77" s="31" t="s">
        <v>11</v>
      </c>
      <c r="G77" s="31" t="s">
        <v>19</v>
      </c>
      <c r="H77" s="31" t="s">
        <v>44</v>
      </c>
      <c r="I77" s="31" t="s">
        <v>10</v>
      </c>
      <c r="J77" s="31" t="s">
        <v>14</v>
      </c>
      <c r="K77" s="31" t="s">
        <v>3490</v>
      </c>
      <c r="L77" s="33">
        <v>6082</v>
      </c>
      <c r="M77" s="150">
        <v>277572.65680500004</v>
      </c>
      <c r="N77" s="34">
        <v>-43184</v>
      </c>
      <c r="O77" s="34">
        <v>10793.861631713182</v>
      </c>
      <c r="P77" s="30">
        <v>345055.92248550005</v>
      </c>
      <c r="Q77" s="35">
        <v>17003.578049</v>
      </c>
      <c r="R77" s="36">
        <v>0</v>
      </c>
      <c r="S77" s="36">
        <v>12684.170984004872</v>
      </c>
      <c r="T77" s="36">
        <v>-28.111260041709102</v>
      </c>
      <c r="U77" s="37">
        <v>12656.127971806127</v>
      </c>
      <c r="V77" s="38">
        <v>29659.706020806127</v>
      </c>
      <c r="W77" s="34">
        <v>374715.62850630615</v>
      </c>
      <c r="X77" s="34">
        <v>23782.82059500477</v>
      </c>
      <c r="Y77" s="33">
        <v>350932.80791130138</v>
      </c>
      <c r="Z77" s="144">
        <v>0</v>
      </c>
      <c r="AA77" s="34">
        <v>6326.6867680983769</v>
      </c>
      <c r="AB77" s="34">
        <v>47170.853315254215</v>
      </c>
      <c r="AC77" s="34">
        <v>25494</v>
      </c>
      <c r="AD77" s="34">
        <v>17603.154294312502</v>
      </c>
      <c r="AE77" s="34">
        <v>0</v>
      </c>
      <c r="AF77" s="34">
        <v>96594.694377665088</v>
      </c>
      <c r="AG77" s="136">
        <v>112796</v>
      </c>
      <c r="AH77" s="34">
        <v>140553.26568050002</v>
      </c>
      <c r="AI77" s="34">
        <v>0</v>
      </c>
      <c r="AJ77" s="34">
        <v>27757.265680500004</v>
      </c>
      <c r="AK77" s="34">
        <v>27757.265680500004</v>
      </c>
      <c r="AL77" s="34">
        <v>112796</v>
      </c>
      <c r="AM77" s="34">
        <v>112796</v>
      </c>
      <c r="AN77" s="34">
        <v>0</v>
      </c>
      <c r="AO77" s="34">
        <v>345055.92248550005</v>
      </c>
      <c r="AP77" s="34">
        <v>317298.65680500004</v>
      </c>
      <c r="AQ77" s="34">
        <v>27757.265680500015</v>
      </c>
      <c r="AR77" s="34">
        <v>-43184</v>
      </c>
      <c r="AS77" s="34">
        <v>0</v>
      </c>
    </row>
    <row r="78" spans="2:45" s="1" customFormat="1" ht="14.25" x14ac:dyDescent="0.2">
      <c r="B78" s="31" t="s">
        <v>4794</v>
      </c>
      <c r="C78" s="32" t="s">
        <v>520</v>
      </c>
      <c r="D78" s="31" t="s">
        <v>521</v>
      </c>
      <c r="E78" s="31" t="s">
        <v>13</v>
      </c>
      <c r="F78" s="31" t="s">
        <v>11</v>
      </c>
      <c r="G78" s="31" t="s">
        <v>19</v>
      </c>
      <c r="H78" s="31" t="s">
        <v>44</v>
      </c>
      <c r="I78" s="31" t="s">
        <v>10</v>
      </c>
      <c r="J78" s="31" t="s">
        <v>14</v>
      </c>
      <c r="K78" s="31" t="s">
        <v>522</v>
      </c>
      <c r="L78" s="33">
        <v>6261</v>
      </c>
      <c r="M78" s="150">
        <v>260837.19543499997</v>
      </c>
      <c r="N78" s="34">
        <v>-92973.5</v>
      </c>
      <c r="O78" s="34">
        <v>0</v>
      </c>
      <c r="P78" s="30">
        <v>267371.41497849999</v>
      </c>
      <c r="Q78" s="35">
        <v>22752.65567</v>
      </c>
      <c r="R78" s="36">
        <v>0</v>
      </c>
      <c r="S78" s="36">
        <v>13629.949029719519</v>
      </c>
      <c r="T78" s="36">
        <v>-59.876164271232483</v>
      </c>
      <c r="U78" s="37">
        <v>13570.146042110071</v>
      </c>
      <c r="V78" s="38">
        <v>36322.801712110071</v>
      </c>
      <c r="W78" s="34">
        <v>303694.21669061005</v>
      </c>
      <c r="X78" s="34">
        <v>25556.1544307195</v>
      </c>
      <c r="Y78" s="33">
        <v>278138.06225989055</v>
      </c>
      <c r="Z78" s="144">
        <v>0</v>
      </c>
      <c r="AA78" s="34">
        <v>6429.4934153465529</v>
      </c>
      <c r="AB78" s="34">
        <v>40707.85524361259</v>
      </c>
      <c r="AC78" s="34">
        <v>26244.32</v>
      </c>
      <c r="AD78" s="34">
        <v>8455.1630871999987</v>
      </c>
      <c r="AE78" s="34">
        <v>592.65</v>
      </c>
      <c r="AF78" s="34">
        <v>82429.48174615913</v>
      </c>
      <c r="AG78" s="136">
        <v>73424</v>
      </c>
      <c r="AH78" s="34">
        <v>99507.719543500003</v>
      </c>
      <c r="AI78" s="34">
        <v>0</v>
      </c>
      <c r="AJ78" s="34">
        <v>26083.719543499999</v>
      </c>
      <c r="AK78" s="34">
        <v>26083.719543499999</v>
      </c>
      <c r="AL78" s="34">
        <v>73424</v>
      </c>
      <c r="AM78" s="34">
        <v>73424</v>
      </c>
      <c r="AN78" s="34">
        <v>0</v>
      </c>
      <c r="AO78" s="34">
        <v>267371.41497849999</v>
      </c>
      <c r="AP78" s="34">
        <v>241287.695435</v>
      </c>
      <c r="AQ78" s="34">
        <v>26083.719543499989</v>
      </c>
      <c r="AR78" s="34">
        <v>-112290</v>
      </c>
      <c r="AS78" s="34">
        <v>19316.5</v>
      </c>
    </row>
    <row r="79" spans="2:45" s="1" customFormat="1" ht="14.25" x14ac:dyDescent="0.2">
      <c r="B79" s="31" t="s">
        <v>4794</v>
      </c>
      <c r="C79" s="32" t="s">
        <v>46</v>
      </c>
      <c r="D79" s="31" t="s">
        <v>47</v>
      </c>
      <c r="E79" s="31" t="s">
        <v>13</v>
      </c>
      <c r="F79" s="31" t="s">
        <v>11</v>
      </c>
      <c r="G79" s="31" t="s">
        <v>19</v>
      </c>
      <c r="H79" s="31" t="s">
        <v>44</v>
      </c>
      <c r="I79" s="31" t="s">
        <v>10</v>
      </c>
      <c r="J79" s="31" t="s">
        <v>14</v>
      </c>
      <c r="K79" s="31" t="s">
        <v>48</v>
      </c>
      <c r="L79" s="33">
        <v>5442</v>
      </c>
      <c r="M79" s="150">
        <v>189455.839396</v>
      </c>
      <c r="N79" s="34">
        <v>-73888</v>
      </c>
      <c r="O79" s="34">
        <v>0</v>
      </c>
      <c r="P79" s="30">
        <v>244550.83939600002</v>
      </c>
      <c r="Q79" s="35">
        <v>21416.488671999999</v>
      </c>
      <c r="R79" s="36">
        <v>0</v>
      </c>
      <c r="S79" s="36">
        <v>17678.119421721076</v>
      </c>
      <c r="T79" s="36">
        <v>-367.17014922277667</v>
      </c>
      <c r="U79" s="37">
        <v>17311.042621848199</v>
      </c>
      <c r="V79" s="38">
        <v>38727.531293848195</v>
      </c>
      <c r="W79" s="34">
        <v>283278.37068984821</v>
      </c>
      <c r="X79" s="34">
        <v>33146.473915721115</v>
      </c>
      <c r="Y79" s="33">
        <v>250131.89677412709</v>
      </c>
      <c r="Z79" s="144">
        <v>0</v>
      </c>
      <c r="AA79" s="34">
        <v>6799.4794323635797</v>
      </c>
      <c r="AB79" s="34">
        <v>69900.251896683301</v>
      </c>
      <c r="AC79" s="34">
        <v>22811.3</v>
      </c>
      <c r="AD79" s="34">
        <v>2592.40860224068</v>
      </c>
      <c r="AE79" s="34">
        <v>385.95</v>
      </c>
      <c r="AF79" s="34">
        <v>102489.38993128757</v>
      </c>
      <c r="AG79" s="136">
        <v>148655</v>
      </c>
      <c r="AH79" s="34">
        <v>148655</v>
      </c>
      <c r="AI79" s="34">
        <v>20000</v>
      </c>
      <c r="AJ79" s="34">
        <v>20000</v>
      </c>
      <c r="AK79" s="34">
        <v>0</v>
      </c>
      <c r="AL79" s="34">
        <v>128655</v>
      </c>
      <c r="AM79" s="34">
        <v>128655</v>
      </c>
      <c r="AN79" s="34">
        <v>0</v>
      </c>
      <c r="AO79" s="34">
        <v>244550.83939600002</v>
      </c>
      <c r="AP79" s="34">
        <v>244550.83939600002</v>
      </c>
      <c r="AQ79" s="34">
        <v>0</v>
      </c>
      <c r="AR79" s="34">
        <v>-73888</v>
      </c>
      <c r="AS79" s="34">
        <v>0</v>
      </c>
    </row>
    <row r="80" spans="2:45" s="1" customFormat="1" ht="14.25" x14ac:dyDescent="0.2">
      <c r="B80" s="31" t="s">
        <v>4794</v>
      </c>
      <c r="C80" s="32" t="s">
        <v>1794</v>
      </c>
      <c r="D80" s="31" t="s">
        <v>1795</v>
      </c>
      <c r="E80" s="31" t="s">
        <v>13</v>
      </c>
      <c r="F80" s="31" t="s">
        <v>11</v>
      </c>
      <c r="G80" s="31" t="s">
        <v>19</v>
      </c>
      <c r="H80" s="31" t="s">
        <v>44</v>
      </c>
      <c r="I80" s="31" t="s">
        <v>10</v>
      </c>
      <c r="J80" s="31" t="s">
        <v>14</v>
      </c>
      <c r="K80" s="31" t="s">
        <v>1796</v>
      </c>
      <c r="L80" s="33">
        <v>5088</v>
      </c>
      <c r="M80" s="150">
        <v>231506.05146300001</v>
      </c>
      <c r="N80" s="34">
        <v>-161770</v>
      </c>
      <c r="O80" s="34">
        <v>100372.90610936371</v>
      </c>
      <c r="P80" s="30">
        <v>106526.05146300001</v>
      </c>
      <c r="Q80" s="35">
        <v>17575.679407</v>
      </c>
      <c r="R80" s="36">
        <v>0</v>
      </c>
      <c r="S80" s="36">
        <v>6839.1184822883415</v>
      </c>
      <c r="T80" s="36">
        <v>3336.8815177116585</v>
      </c>
      <c r="U80" s="37">
        <v>10176.054874112888</v>
      </c>
      <c r="V80" s="38">
        <v>27751.734281112887</v>
      </c>
      <c r="W80" s="34">
        <v>134277.78574411289</v>
      </c>
      <c r="X80" s="34">
        <v>12823.347154288349</v>
      </c>
      <c r="Y80" s="33">
        <v>121454.43858982454</v>
      </c>
      <c r="Z80" s="144">
        <v>0</v>
      </c>
      <c r="AA80" s="34">
        <v>8933.6906233203845</v>
      </c>
      <c r="AB80" s="34">
        <v>32073.209798415479</v>
      </c>
      <c r="AC80" s="34">
        <v>25107.93</v>
      </c>
      <c r="AD80" s="34">
        <v>2167</v>
      </c>
      <c r="AE80" s="34">
        <v>0</v>
      </c>
      <c r="AF80" s="34">
        <v>68281.830421735853</v>
      </c>
      <c r="AG80" s="136">
        <v>94003</v>
      </c>
      <c r="AH80" s="34">
        <v>96792</v>
      </c>
      <c r="AI80" s="34">
        <v>3483</v>
      </c>
      <c r="AJ80" s="34">
        <v>6272</v>
      </c>
      <c r="AK80" s="34">
        <v>2789</v>
      </c>
      <c r="AL80" s="34">
        <v>90520</v>
      </c>
      <c r="AM80" s="34">
        <v>90520</v>
      </c>
      <c r="AN80" s="34">
        <v>0</v>
      </c>
      <c r="AO80" s="34">
        <v>106526.05146300001</v>
      </c>
      <c r="AP80" s="34">
        <v>103737.05146300001</v>
      </c>
      <c r="AQ80" s="34">
        <v>2789</v>
      </c>
      <c r="AR80" s="34">
        <v>-161770</v>
      </c>
      <c r="AS80" s="34">
        <v>0</v>
      </c>
    </row>
    <row r="81" spans="2:45" s="1" customFormat="1" ht="14.25" x14ac:dyDescent="0.2">
      <c r="B81" s="31" t="s">
        <v>4794</v>
      </c>
      <c r="C81" s="32" t="s">
        <v>2748</v>
      </c>
      <c r="D81" s="31" t="s">
        <v>2749</v>
      </c>
      <c r="E81" s="31" t="s">
        <v>13</v>
      </c>
      <c r="F81" s="31" t="s">
        <v>11</v>
      </c>
      <c r="G81" s="31" t="s">
        <v>19</v>
      </c>
      <c r="H81" s="31" t="s">
        <v>44</v>
      </c>
      <c r="I81" s="31" t="s">
        <v>10</v>
      </c>
      <c r="J81" s="31" t="s">
        <v>14</v>
      </c>
      <c r="K81" s="31" t="s">
        <v>2750</v>
      </c>
      <c r="L81" s="33">
        <v>8610</v>
      </c>
      <c r="M81" s="150">
        <v>295050.25196999998</v>
      </c>
      <c r="N81" s="34">
        <v>-122108.3</v>
      </c>
      <c r="O81" s="34">
        <v>46212.907858803665</v>
      </c>
      <c r="P81" s="30">
        <v>102239.977167</v>
      </c>
      <c r="Q81" s="35">
        <v>19862.845333000001</v>
      </c>
      <c r="R81" s="36">
        <v>0</v>
      </c>
      <c r="S81" s="36">
        <v>17103.575430863712</v>
      </c>
      <c r="T81" s="36">
        <v>116.42456913628848</v>
      </c>
      <c r="U81" s="37">
        <v>17220.092858905653</v>
      </c>
      <c r="V81" s="38">
        <v>37082.938191905654</v>
      </c>
      <c r="W81" s="34">
        <v>139322.91535890565</v>
      </c>
      <c r="X81" s="34">
        <v>32069.203932863704</v>
      </c>
      <c r="Y81" s="33">
        <v>107253.71142604195</v>
      </c>
      <c r="Z81" s="144">
        <v>0</v>
      </c>
      <c r="AA81" s="34">
        <v>25177.758797356775</v>
      </c>
      <c r="AB81" s="34">
        <v>72088.456535177276</v>
      </c>
      <c r="AC81" s="34">
        <v>36090.65</v>
      </c>
      <c r="AD81" s="34">
        <v>15879.83696266625</v>
      </c>
      <c r="AE81" s="34">
        <v>736.64</v>
      </c>
      <c r="AF81" s="34">
        <v>149973.3422952003</v>
      </c>
      <c r="AG81" s="136">
        <v>101660</v>
      </c>
      <c r="AH81" s="34">
        <v>131165.02519700001</v>
      </c>
      <c r="AI81" s="34">
        <v>0</v>
      </c>
      <c r="AJ81" s="34">
        <v>29505.025196999999</v>
      </c>
      <c r="AK81" s="34">
        <v>29505.025196999999</v>
      </c>
      <c r="AL81" s="34">
        <v>101660</v>
      </c>
      <c r="AM81" s="34">
        <v>101660</v>
      </c>
      <c r="AN81" s="34">
        <v>0</v>
      </c>
      <c r="AO81" s="34">
        <v>102239.977167</v>
      </c>
      <c r="AP81" s="34">
        <v>72734.951970000009</v>
      </c>
      <c r="AQ81" s="34">
        <v>29505.02519700001</v>
      </c>
      <c r="AR81" s="34">
        <v>-162275</v>
      </c>
      <c r="AS81" s="34">
        <v>40166.699999999997</v>
      </c>
    </row>
    <row r="82" spans="2:45" s="1" customFormat="1" ht="14.25" x14ac:dyDescent="0.2">
      <c r="B82" s="31" t="s">
        <v>4794</v>
      </c>
      <c r="C82" s="32" t="s">
        <v>4557</v>
      </c>
      <c r="D82" s="31" t="s">
        <v>4558</v>
      </c>
      <c r="E82" s="31" t="s">
        <v>13</v>
      </c>
      <c r="F82" s="31" t="s">
        <v>11</v>
      </c>
      <c r="G82" s="31" t="s">
        <v>19</v>
      </c>
      <c r="H82" s="31" t="s">
        <v>44</v>
      </c>
      <c r="I82" s="31" t="s">
        <v>10</v>
      </c>
      <c r="J82" s="31" t="s">
        <v>12</v>
      </c>
      <c r="K82" s="31" t="s">
        <v>4559</v>
      </c>
      <c r="L82" s="33">
        <v>1124</v>
      </c>
      <c r="M82" s="150">
        <v>47168.391724000001</v>
      </c>
      <c r="N82" s="34">
        <v>798</v>
      </c>
      <c r="O82" s="34">
        <v>0</v>
      </c>
      <c r="P82" s="30">
        <v>60445.951723999999</v>
      </c>
      <c r="Q82" s="35">
        <v>1420.266578</v>
      </c>
      <c r="R82" s="36">
        <v>0</v>
      </c>
      <c r="S82" s="36">
        <v>1525.4718640005858</v>
      </c>
      <c r="T82" s="36">
        <v>722.52813599941419</v>
      </c>
      <c r="U82" s="37">
        <v>2248.0121223472652</v>
      </c>
      <c r="V82" s="38">
        <v>3668.2787003472649</v>
      </c>
      <c r="W82" s="34">
        <v>64114.230424347261</v>
      </c>
      <c r="X82" s="34">
        <v>2860.2597450005778</v>
      </c>
      <c r="Y82" s="33">
        <v>61253.970679346683</v>
      </c>
      <c r="Z82" s="144">
        <v>0</v>
      </c>
      <c r="AA82" s="34">
        <v>3975.5506269102125</v>
      </c>
      <c r="AB82" s="34">
        <v>11037.776730099818</v>
      </c>
      <c r="AC82" s="34">
        <v>10129.630000000001</v>
      </c>
      <c r="AD82" s="34">
        <v>1856.2237339374999</v>
      </c>
      <c r="AE82" s="34">
        <v>608.82000000000005</v>
      </c>
      <c r="AF82" s="34">
        <v>27608.001090947531</v>
      </c>
      <c r="AG82" s="136">
        <v>0</v>
      </c>
      <c r="AH82" s="34">
        <v>12577.56</v>
      </c>
      <c r="AI82" s="34">
        <v>0</v>
      </c>
      <c r="AJ82" s="34">
        <v>0</v>
      </c>
      <c r="AK82" s="34">
        <v>0</v>
      </c>
      <c r="AL82" s="34">
        <v>0</v>
      </c>
      <c r="AM82" s="34">
        <v>12577.56</v>
      </c>
      <c r="AN82" s="34">
        <v>12577.56</v>
      </c>
      <c r="AO82" s="34">
        <v>60445.951723999999</v>
      </c>
      <c r="AP82" s="34">
        <v>47868.391724000001</v>
      </c>
      <c r="AQ82" s="34">
        <v>12577.559999999998</v>
      </c>
      <c r="AR82" s="34">
        <v>798</v>
      </c>
      <c r="AS82" s="34">
        <v>0</v>
      </c>
    </row>
    <row r="83" spans="2:45" s="1" customFormat="1" ht="14.25" x14ac:dyDescent="0.2">
      <c r="B83" s="31" t="s">
        <v>4794</v>
      </c>
      <c r="C83" s="32" t="s">
        <v>1701</v>
      </c>
      <c r="D83" s="31" t="s">
        <v>1702</v>
      </c>
      <c r="E83" s="31" t="s">
        <v>13</v>
      </c>
      <c r="F83" s="31" t="s">
        <v>11</v>
      </c>
      <c r="G83" s="31" t="s">
        <v>19</v>
      </c>
      <c r="H83" s="31" t="s">
        <v>44</v>
      </c>
      <c r="I83" s="31" t="s">
        <v>10</v>
      </c>
      <c r="J83" s="31" t="s">
        <v>16</v>
      </c>
      <c r="K83" s="31" t="s">
        <v>1703</v>
      </c>
      <c r="L83" s="33">
        <v>11080</v>
      </c>
      <c r="M83" s="150">
        <v>288401.99253699998</v>
      </c>
      <c r="N83" s="34">
        <v>-168545.2</v>
      </c>
      <c r="O83" s="34">
        <v>79018.051320244587</v>
      </c>
      <c r="P83" s="30">
        <v>506417.79253700003</v>
      </c>
      <c r="Q83" s="35">
        <v>28262.509417000001</v>
      </c>
      <c r="R83" s="36">
        <v>0</v>
      </c>
      <c r="S83" s="36">
        <v>22424.752444580041</v>
      </c>
      <c r="T83" s="36">
        <v>-14.307843084530759</v>
      </c>
      <c r="U83" s="37">
        <v>22410.565449890451</v>
      </c>
      <c r="V83" s="38">
        <v>50673.074866890456</v>
      </c>
      <c r="W83" s="34">
        <v>557090.86740389047</v>
      </c>
      <c r="X83" s="34">
        <v>42046.41083358007</v>
      </c>
      <c r="Y83" s="33">
        <v>515044.4565703104</v>
      </c>
      <c r="Z83" s="144">
        <v>0</v>
      </c>
      <c r="AA83" s="34">
        <v>17963.162432110534</v>
      </c>
      <c r="AB83" s="34">
        <v>64194.971154431274</v>
      </c>
      <c r="AC83" s="34">
        <v>46444.18</v>
      </c>
      <c r="AD83" s="34">
        <v>13743.920368561658</v>
      </c>
      <c r="AE83" s="34">
        <v>0</v>
      </c>
      <c r="AF83" s="34">
        <v>142346.23395510347</v>
      </c>
      <c r="AG83" s="136">
        <v>409759</v>
      </c>
      <c r="AH83" s="34">
        <v>417009</v>
      </c>
      <c r="AI83" s="34">
        <v>10700</v>
      </c>
      <c r="AJ83" s="34">
        <v>17950</v>
      </c>
      <c r="AK83" s="34">
        <v>7250</v>
      </c>
      <c r="AL83" s="34">
        <v>399059</v>
      </c>
      <c r="AM83" s="34">
        <v>399059</v>
      </c>
      <c r="AN83" s="34">
        <v>0</v>
      </c>
      <c r="AO83" s="34">
        <v>506417.79253700003</v>
      </c>
      <c r="AP83" s="34">
        <v>499167.79253700003</v>
      </c>
      <c r="AQ83" s="34">
        <v>7250</v>
      </c>
      <c r="AR83" s="34">
        <v>-180063</v>
      </c>
      <c r="AS83" s="34">
        <v>11517.799999999988</v>
      </c>
    </row>
    <row r="84" spans="2:45" s="1" customFormat="1" ht="14.25" x14ac:dyDescent="0.2">
      <c r="B84" s="31" t="s">
        <v>4794</v>
      </c>
      <c r="C84" s="32" t="s">
        <v>2712</v>
      </c>
      <c r="D84" s="31" t="s">
        <v>2713</v>
      </c>
      <c r="E84" s="31" t="s">
        <v>13</v>
      </c>
      <c r="F84" s="31" t="s">
        <v>11</v>
      </c>
      <c r="G84" s="31" t="s">
        <v>19</v>
      </c>
      <c r="H84" s="31" t="s">
        <v>44</v>
      </c>
      <c r="I84" s="31" t="s">
        <v>10</v>
      </c>
      <c r="J84" s="31" t="s">
        <v>12</v>
      </c>
      <c r="K84" s="31" t="s">
        <v>2714</v>
      </c>
      <c r="L84" s="33">
        <v>1652</v>
      </c>
      <c r="M84" s="150">
        <v>64593.524369999999</v>
      </c>
      <c r="N84" s="34">
        <v>-140622</v>
      </c>
      <c r="O84" s="34">
        <v>98815.303032152544</v>
      </c>
      <c r="P84" s="30">
        <v>-128058.99563</v>
      </c>
      <c r="Q84" s="35">
        <v>6413.8850679999996</v>
      </c>
      <c r="R84" s="36">
        <v>128058.99563</v>
      </c>
      <c r="S84" s="36">
        <v>2938.9305531439854</v>
      </c>
      <c r="T84" s="36">
        <v>72873.731163477889</v>
      </c>
      <c r="U84" s="37">
        <v>203872.756725193</v>
      </c>
      <c r="V84" s="38">
        <v>210286.641793193</v>
      </c>
      <c r="W84" s="34">
        <v>210286.641793193</v>
      </c>
      <c r="X84" s="34">
        <v>100483.47698529655</v>
      </c>
      <c r="Y84" s="33">
        <v>109803.16480789645</v>
      </c>
      <c r="Z84" s="144">
        <v>0</v>
      </c>
      <c r="AA84" s="34">
        <v>21639.245082309651</v>
      </c>
      <c r="AB84" s="34">
        <v>11746.140062465483</v>
      </c>
      <c r="AC84" s="34">
        <v>6924.71</v>
      </c>
      <c r="AD84" s="34">
        <v>4491.5</v>
      </c>
      <c r="AE84" s="34">
        <v>0</v>
      </c>
      <c r="AF84" s="34">
        <v>44801.595144775136</v>
      </c>
      <c r="AG84" s="136">
        <v>0</v>
      </c>
      <c r="AH84" s="34">
        <v>19582.479999999996</v>
      </c>
      <c r="AI84" s="34">
        <v>0</v>
      </c>
      <c r="AJ84" s="34">
        <v>1096.6000000000001</v>
      </c>
      <c r="AK84" s="34">
        <v>1096.6000000000001</v>
      </c>
      <c r="AL84" s="34">
        <v>0</v>
      </c>
      <c r="AM84" s="34">
        <v>18485.879999999997</v>
      </c>
      <c r="AN84" s="34">
        <v>18485.879999999997</v>
      </c>
      <c r="AO84" s="34">
        <v>-128058.99563</v>
      </c>
      <c r="AP84" s="34">
        <v>-147641.47563</v>
      </c>
      <c r="AQ84" s="34">
        <v>19582.479999999996</v>
      </c>
      <c r="AR84" s="34">
        <v>-140622</v>
      </c>
      <c r="AS84" s="34">
        <v>0</v>
      </c>
    </row>
    <row r="85" spans="2:45" s="1" customFormat="1" ht="14.25" x14ac:dyDescent="0.2">
      <c r="B85" s="31" t="s">
        <v>4794</v>
      </c>
      <c r="C85" s="32" t="s">
        <v>1271</v>
      </c>
      <c r="D85" s="31" t="s">
        <v>1272</v>
      </c>
      <c r="E85" s="31" t="s">
        <v>13</v>
      </c>
      <c r="F85" s="31" t="s">
        <v>11</v>
      </c>
      <c r="G85" s="31" t="s">
        <v>19</v>
      </c>
      <c r="H85" s="31" t="s">
        <v>44</v>
      </c>
      <c r="I85" s="31" t="s">
        <v>10</v>
      </c>
      <c r="J85" s="31" t="s">
        <v>12</v>
      </c>
      <c r="K85" s="31" t="s">
        <v>1273</v>
      </c>
      <c r="L85" s="33">
        <v>4388</v>
      </c>
      <c r="M85" s="150">
        <v>156464.280241</v>
      </c>
      <c r="N85" s="34">
        <v>-20478</v>
      </c>
      <c r="O85" s="34">
        <v>10373</v>
      </c>
      <c r="P85" s="30">
        <v>187943.280241</v>
      </c>
      <c r="Q85" s="35">
        <v>7821.2718480000003</v>
      </c>
      <c r="R85" s="36">
        <v>0</v>
      </c>
      <c r="S85" s="36">
        <v>7748.3212011458327</v>
      </c>
      <c r="T85" s="36">
        <v>1027.6787988541673</v>
      </c>
      <c r="U85" s="37">
        <v>8776.047324608362</v>
      </c>
      <c r="V85" s="38">
        <v>16597.319172608361</v>
      </c>
      <c r="W85" s="34">
        <v>204540.59941360838</v>
      </c>
      <c r="X85" s="34">
        <v>14528.102252145822</v>
      </c>
      <c r="Y85" s="33">
        <v>190012.49716146255</v>
      </c>
      <c r="Z85" s="144">
        <v>0</v>
      </c>
      <c r="AA85" s="34">
        <v>5728.7959841183656</v>
      </c>
      <c r="AB85" s="34">
        <v>31655.408986841623</v>
      </c>
      <c r="AC85" s="34">
        <v>18393.240000000002</v>
      </c>
      <c r="AD85" s="34">
        <v>11810.584024749229</v>
      </c>
      <c r="AE85" s="34">
        <v>0</v>
      </c>
      <c r="AF85" s="34">
        <v>67588.028995709217</v>
      </c>
      <c r="AG85" s="136">
        <v>77384</v>
      </c>
      <c r="AH85" s="34">
        <v>87489</v>
      </c>
      <c r="AI85" s="34">
        <v>0</v>
      </c>
      <c r="AJ85" s="34">
        <v>10105</v>
      </c>
      <c r="AK85" s="34">
        <v>10105</v>
      </c>
      <c r="AL85" s="34">
        <v>77384</v>
      </c>
      <c r="AM85" s="34">
        <v>77384</v>
      </c>
      <c r="AN85" s="34">
        <v>0</v>
      </c>
      <c r="AO85" s="34">
        <v>187943.280241</v>
      </c>
      <c r="AP85" s="34">
        <v>177838.280241</v>
      </c>
      <c r="AQ85" s="34">
        <v>10105</v>
      </c>
      <c r="AR85" s="34">
        <v>-20478</v>
      </c>
      <c r="AS85" s="34">
        <v>0</v>
      </c>
    </row>
    <row r="86" spans="2:45" s="1" customFormat="1" ht="14.25" x14ac:dyDescent="0.2">
      <c r="B86" s="31" t="s">
        <v>4794</v>
      </c>
      <c r="C86" s="32" t="s">
        <v>4230</v>
      </c>
      <c r="D86" s="31" t="s">
        <v>4231</v>
      </c>
      <c r="E86" s="31" t="s">
        <v>13</v>
      </c>
      <c r="F86" s="31" t="s">
        <v>11</v>
      </c>
      <c r="G86" s="31" t="s">
        <v>19</v>
      </c>
      <c r="H86" s="31" t="s">
        <v>44</v>
      </c>
      <c r="I86" s="31" t="s">
        <v>10</v>
      </c>
      <c r="J86" s="31" t="s">
        <v>21</v>
      </c>
      <c r="K86" s="31" t="s">
        <v>4232</v>
      </c>
      <c r="L86" s="33">
        <v>933</v>
      </c>
      <c r="M86" s="150">
        <v>29416.239115</v>
      </c>
      <c r="N86" s="34">
        <v>-7634</v>
      </c>
      <c r="O86" s="34">
        <v>0</v>
      </c>
      <c r="P86" s="30">
        <v>36059.239115000004</v>
      </c>
      <c r="Q86" s="35">
        <v>1622.322369</v>
      </c>
      <c r="R86" s="36">
        <v>0</v>
      </c>
      <c r="S86" s="36">
        <v>940.01449942893248</v>
      </c>
      <c r="T86" s="36">
        <v>925.98550057106752</v>
      </c>
      <c r="U86" s="37">
        <v>1866.0100624110307</v>
      </c>
      <c r="V86" s="38">
        <v>3488.3324314110305</v>
      </c>
      <c r="W86" s="34">
        <v>39547.571546411033</v>
      </c>
      <c r="X86" s="34">
        <v>1762.5271864289316</v>
      </c>
      <c r="Y86" s="33">
        <v>37785.044359982101</v>
      </c>
      <c r="Z86" s="144">
        <v>0</v>
      </c>
      <c r="AA86" s="34">
        <v>600.56653826162051</v>
      </c>
      <c r="AB86" s="34">
        <v>5108.4962144909941</v>
      </c>
      <c r="AC86" s="34">
        <v>12374</v>
      </c>
      <c r="AD86" s="34">
        <v>0</v>
      </c>
      <c r="AE86" s="34">
        <v>71.150000000000006</v>
      </c>
      <c r="AF86" s="34">
        <v>18154.212752752617</v>
      </c>
      <c r="AG86" s="136">
        <v>15799</v>
      </c>
      <c r="AH86" s="34">
        <v>16229</v>
      </c>
      <c r="AI86" s="34">
        <v>0</v>
      </c>
      <c r="AJ86" s="34">
        <v>430</v>
      </c>
      <c r="AK86" s="34">
        <v>430</v>
      </c>
      <c r="AL86" s="34">
        <v>15799</v>
      </c>
      <c r="AM86" s="34">
        <v>15799</v>
      </c>
      <c r="AN86" s="34">
        <v>0</v>
      </c>
      <c r="AO86" s="34">
        <v>36059.239115000004</v>
      </c>
      <c r="AP86" s="34">
        <v>35629.239115000004</v>
      </c>
      <c r="AQ86" s="34">
        <v>430</v>
      </c>
      <c r="AR86" s="34">
        <v>-7634</v>
      </c>
      <c r="AS86" s="34">
        <v>0</v>
      </c>
    </row>
    <row r="87" spans="2:45" s="1" customFormat="1" ht="14.25" x14ac:dyDescent="0.2">
      <c r="B87" s="31" t="s">
        <v>4794</v>
      </c>
      <c r="C87" s="32" t="s">
        <v>3168</v>
      </c>
      <c r="D87" s="31" t="s">
        <v>3169</v>
      </c>
      <c r="E87" s="31" t="s">
        <v>13</v>
      </c>
      <c r="F87" s="31" t="s">
        <v>11</v>
      </c>
      <c r="G87" s="31" t="s">
        <v>19</v>
      </c>
      <c r="H87" s="31" t="s">
        <v>44</v>
      </c>
      <c r="I87" s="31" t="s">
        <v>10</v>
      </c>
      <c r="J87" s="31" t="s">
        <v>21</v>
      </c>
      <c r="K87" s="31" t="s">
        <v>3170</v>
      </c>
      <c r="L87" s="33">
        <v>297</v>
      </c>
      <c r="M87" s="150">
        <v>23780.959633000002</v>
      </c>
      <c r="N87" s="34">
        <v>-20980</v>
      </c>
      <c r="O87" s="34">
        <v>19880</v>
      </c>
      <c r="P87" s="30">
        <v>-1513.0403669999978</v>
      </c>
      <c r="Q87" s="35">
        <v>902.25595499999997</v>
      </c>
      <c r="R87" s="36">
        <v>1513.0403669999978</v>
      </c>
      <c r="S87" s="36">
        <v>154.86400685720233</v>
      </c>
      <c r="T87" s="36">
        <v>16833.459735</v>
      </c>
      <c r="U87" s="37">
        <v>18501.463877522954</v>
      </c>
      <c r="V87" s="38">
        <v>19403.719832522955</v>
      </c>
      <c r="W87" s="34">
        <v>19403.719832522955</v>
      </c>
      <c r="X87" s="34">
        <v>19403.620063857201</v>
      </c>
      <c r="Y87" s="33">
        <v>9.9768665753799723E-2</v>
      </c>
      <c r="Z87" s="144">
        <v>0</v>
      </c>
      <c r="AA87" s="34">
        <v>1290.3921990797339</v>
      </c>
      <c r="AB87" s="34">
        <v>3329.9011494943047</v>
      </c>
      <c r="AC87" s="34">
        <v>2328.1400000000003</v>
      </c>
      <c r="AD87" s="34">
        <v>557.31999999999994</v>
      </c>
      <c r="AE87" s="34">
        <v>0</v>
      </c>
      <c r="AF87" s="34">
        <v>7505.7533485740387</v>
      </c>
      <c r="AG87" s="136">
        <v>8812</v>
      </c>
      <c r="AH87" s="34">
        <v>9912</v>
      </c>
      <c r="AI87" s="34">
        <v>0</v>
      </c>
      <c r="AJ87" s="34">
        <v>1100</v>
      </c>
      <c r="AK87" s="34">
        <v>1100</v>
      </c>
      <c r="AL87" s="34">
        <v>8812</v>
      </c>
      <c r="AM87" s="34">
        <v>8812</v>
      </c>
      <c r="AN87" s="34">
        <v>0</v>
      </c>
      <c r="AO87" s="34">
        <v>-1513.0403669999978</v>
      </c>
      <c r="AP87" s="34">
        <v>-2613.0403669999978</v>
      </c>
      <c r="AQ87" s="34">
        <v>1100</v>
      </c>
      <c r="AR87" s="34">
        <v>-20980</v>
      </c>
      <c r="AS87" s="34">
        <v>0</v>
      </c>
    </row>
    <row r="88" spans="2:45" s="1" customFormat="1" ht="14.25" x14ac:dyDescent="0.2">
      <c r="B88" s="31" t="s">
        <v>4794</v>
      </c>
      <c r="C88" s="32" t="s">
        <v>2992</v>
      </c>
      <c r="D88" s="31" t="s">
        <v>2993</v>
      </c>
      <c r="E88" s="31" t="s">
        <v>13</v>
      </c>
      <c r="F88" s="31" t="s">
        <v>11</v>
      </c>
      <c r="G88" s="31" t="s">
        <v>19</v>
      </c>
      <c r="H88" s="31" t="s">
        <v>44</v>
      </c>
      <c r="I88" s="31" t="s">
        <v>10</v>
      </c>
      <c r="J88" s="31" t="s">
        <v>12</v>
      </c>
      <c r="K88" s="31" t="s">
        <v>2994</v>
      </c>
      <c r="L88" s="33">
        <v>1927</v>
      </c>
      <c r="M88" s="150">
        <v>294736.16318099998</v>
      </c>
      <c r="N88" s="34">
        <v>-160724</v>
      </c>
      <c r="O88" s="34">
        <v>146564.23022038295</v>
      </c>
      <c r="P88" s="30">
        <v>128662.06318099998</v>
      </c>
      <c r="Q88" s="35">
        <v>10012.574564</v>
      </c>
      <c r="R88" s="36">
        <v>0</v>
      </c>
      <c r="S88" s="36">
        <v>1702.7969257149396</v>
      </c>
      <c r="T88" s="36">
        <v>7777.9452662696531</v>
      </c>
      <c r="U88" s="37">
        <v>9480.7933169175049</v>
      </c>
      <c r="V88" s="38">
        <v>19493.367880917503</v>
      </c>
      <c r="W88" s="34">
        <v>148155.43106191748</v>
      </c>
      <c r="X88" s="34">
        <v>12572.284021097905</v>
      </c>
      <c r="Y88" s="33">
        <v>135583.14704081957</v>
      </c>
      <c r="Z88" s="144">
        <v>0</v>
      </c>
      <c r="AA88" s="34">
        <v>3684.6739440828151</v>
      </c>
      <c r="AB88" s="34">
        <v>17297.76557251492</v>
      </c>
      <c r="AC88" s="34">
        <v>14201.51</v>
      </c>
      <c r="AD88" s="34">
        <v>6120.8523924000001</v>
      </c>
      <c r="AE88" s="34">
        <v>0</v>
      </c>
      <c r="AF88" s="34">
        <v>41304.801908997732</v>
      </c>
      <c r="AG88" s="136">
        <v>45665</v>
      </c>
      <c r="AH88" s="34">
        <v>49252.9</v>
      </c>
      <c r="AI88" s="34">
        <v>0</v>
      </c>
      <c r="AJ88" s="34">
        <v>3587.9</v>
      </c>
      <c r="AK88" s="34">
        <v>3587.9</v>
      </c>
      <c r="AL88" s="34">
        <v>45665</v>
      </c>
      <c r="AM88" s="34">
        <v>45665</v>
      </c>
      <c r="AN88" s="34">
        <v>0</v>
      </c>
      <c r="AO88" s="34">
        <v>128662.06318099998</v>
      </c>
      <c r="AP88" s="34">
        <v>125074.16318099998</v>
      </c>
      <c r="AQ88" s="34">
        <v>3587.8999999999942</v>
      </c>
      <c r="AR88" s="34">
        <v>-160724</v>
      </c>
      <c r="AS88" s="34">
        <v>0</v>
      </c>
    </row>
    <row r="89" spans="2:45" s="1" customFormat="1" ht="14.25" x14ac:dyDescent="0.2">
      <c r="B89" s="31" t="s">
        <v>4794</v>
      </c>
      <c r="C89" s="32" t="s">
        <v>292</v>
      </c>
      <c r="D89" s="31" t="s">
        <v>293</v>
      </c>
      <c r="E89" s="31" t="s">
        <v>13</v>
      </c>
      <c r="F89" s="31" t="s">
        <v>11</v>
      </c>
      <c r="G89" s="31" t="s">
        <v>19</v>
      </c>
      <c r="H89" s="31" t="s">
        <v>44</v>
      </c>
      <c r="I89" s="31" t="s">
        <v>10</v>
      </c>
      <c r="J89" s="31" t="s">
        <v>12</v>
      </c>
      <c r="K89" s="31" t="s">
        <v>294</v>
      </c>
      <c r="L89" s="33">
        <v>3300</v>
      </c>
      <c r="M89" s="150">
        <v>106079.306109</v>
      </c>
      <c r="N89" s="34">
        <v>-95975</v>
      </c>
      <c r="O89" s="34">
        <v>59054.263617526762</v>
      </c>
      <c r="P89" s="30">
        <v>50206.506108999994</v>
      </c>
      <c r="Q89" s="35">
        <v>3579.441926</v>
      </c>
      <c r="R89" s="36">
        <v>0</v>
      </c>
      <c r="S89" s="36">
        <v>129.01524571433526</v>
      </c>
      <c r="T89" s="36">
        <v>6470.9847542856651</v>
      </c>
      <c r="U89" s="37">
        <v>6600.035590521331</v>
      </c>
      <c r="V89" s="38">
        <v>10179.47751652133</v>
      </c>
      <c r="W89" s="34">
        <v>60385.983625521323</v>
      </c>
      <c r="X89" s="34">
        <v>5623.1075082410971</v>
      </c>
      <c r="Y89" s="33">
        <v>54762.876117280226</v>
      </c>
      <c r="Z89" s="144">
        <v>0</v>
      </c>
      <c r="AA89" s="34">
        <v>3061.9947035069281</v>
      </c>
      <c r="AB89" s="34">
        <v>21546.316853027343</v>
      </c>
      <c r="AC89" s="34">
        <v>13832.65</v>
      </c>
      <c r="AD89" s="34">
        <v>5247.5</v>
      </c>
      <c r="AE89" s="34">
        <v>103.5</v>
      </c>
      <c r="AF89" s="34">
        <v>43791.961556534268</v>
      </c>
      <c r="AG89" s="136">
        <v>0</v>
      </c>
      <c r="AH89" s="34">
        <v>40102.199999999997</v>
      </c>
      <c r="AI89" s="34">
        <v>0</v>
      </c>
      <c r="AJ89" s="34">
        <v>3175.2000000000003</v>
      </c>
      <c r="AK89" s="34">
        <v>3175.2000000000003</v>
      </c>
      <c r="AL89" s="34">
        <v>0</v>
      </c>
      <c r="AM89" s="34">
        <v>36927</v>
      </c>
      <c r="AN89" s="34">
        <v>36927</v>
      </c>
      <c r="AO89" s="34">
        <v>50206.506108999994</v>
      </c>
      <c r="AP89" s="34">
        <v>10104.306108999997</v>
      </c>
      <c r="AQ89" s="34">
        <v>40102.199999999997</v>
      </c>
      <c r="AR89" s="34">
        <v>-113838</v>
      </c>
      <c r="AS89" s="34">
        <v>17863</v>
      </c>
    </row>
    <row r="90" spans="2:45" s="1" customFormat="1" ht="14.25" x14ac:dyDescent="0.2">
      <c r="B90" s="31" t="s">
        <v>4794</v>
      </c>
      <c r="C90" s="32" t="s">
        <v>97</v>
      </c>
      <c r="D90" s="31" t="s">
        <v>98</v>
      </c>
      <c r="E90" s="31" t="s">
        <v>13</v>
      </c>
      <c r="F90" s="31" t="s">
        <v>11</v>
      </c>
      <c r="G90" s="31" t="s">
        <v>19</v>
      </c>
      <c r="H90" s="31" t="s">
        <v>44</v>
      </c>
      <c r="I90" s="31" t="s">
        <v>10</v>
      </c>
      <c r="J90" s="31" t="s">
        <v>21</v>
      </c>
      <c r="K90" s="31" t="s">
        <v>99</v>
      </c>
      <c r="L90" s="33">
        <v>904</v>
      </c>
      <c r="M90" s="150">
        <v>71366.730240999997</v>
      </c>
      <c r="N90" s="34">
        <v>-22150</v>
      </c>
      <c r="O90" s="34">
        <v>2300.1266591445769</v>
      </c>
      <c r="P90" s="30">
        <v>90424.930240999995</v>
      </c>
      <c r="Q90" s="35">
        <v>1184.783003</v>
      </c>
      <c r="R90" s="36">
        <v>0</v>
      </c>
      <c r="S90" s="36">
        <v>851.23824800032696</v>
      </c>
      <c r="T90" s="36">
        <v>956.76175199967304</v>
      </c>
      <c r="U90" s="37">
        <v>1808.0097496458432</v>
      </c>
      <c r="V90" s="38">
        <v>2992.7927526458434</v>
      </c>
      <c r="W90" s="34">
        <v>93417.722993645832</v>
      </c>
      <c r="X90" s="34">
        <v>1596.0717150003184</v>
      </c>
      <c r="Y90" s="33">
        <v>91821.651278645513</v>
      </c>
      <c r="Z90" s="144">
        <v>0</v>
      </c>
      <c r="AA90" s="34">
        <v>7544.2296208479147</v>
      </c>
      <c r="AB90" s="34">
        <v>5710.6912496527611</v>
      </c>
      <c r="AC90" s="34">
        <v>3789.31</v>
      </c>
      <c r="AD90" s="34">
        <v>1363.6924039999999</v>
      </c>
      <c r="AE90" s="34">
        <v>637.32000000000005</v>
      </c>
      <c r="AF90" s="34">
        <v>19045.243274500677</v>
      </c>
      <c r="AG90" s="136">
        <v>51958</v>
      </c>
      <c r="AH90" s="34">
        <v>52653.2</v>
      </c>
      <c r="AI90" s="34">
        <v>1048</v>
      </c>
      <c r="AJ90" s="34">
        <v>1743.2</v>
      </c>
      <c r="AK90" s="34">
        <v>695.2</v>
      </c>
      <c r="AL90" s="34">
        <v>50910</v>
      </c>
      <c r="AM90" s="34">
        <v>50910</v>
      </c>
      <c r="AN90" s="34">
        <v>0</v>
      </c>
      <c r="AO90" s="34">
        <v>90424.930240999995</v>
      </c>
      <c r="AP90" s="34">
        <v>89729.730240999997</v>
      </c>
      <c r="AQ90" s="34">
        <v>695.19999999999709</v>
      </c>
      <c r="AR90" s="34">
        <v>-30469</v>
      </c>
      <c r="AS90" s="34">
        <v>8319</v>
      </c>
    </row>
    <row r="91" spans="2:45" s="1" customFormat="1" ht="14.25" x14ac:dyDescent="0.2">
      <c r="B91" s="31" t="s">
        <v>4794</v>
      </c>
      <c r="C91" s="32" t="s">
        <v>3329</v>
      </c>
      <c r="D91" s="31" t="s">
        <v>3330</v>
      </c>
      <c r="E91" s="31" t="s">
        <v>13</v>
      </c>
      <c r="F91" s="31" t="s">
        <v>11</v>
      </c>
      <c r="G91" s="31" t="s">
        <v>19</v>
      </c>
      <c r="H91" s="31" t="s">
        <v>44</v>
      </c>
      <c r="I91" s="31" t="s">
        <v>10</v>
      </c>
      <c r="J91" s="31" t="s">
        <v>21</v>
      </c>
      <c r="K91" s="31" t="s">
        <v>3331</v>
      </c>
      <c r="L91" s="33">
        <v>556</v>
      </c>
      <c r="M91" s="150">
        <v>93540.357380000001</v>
      </c>
      <c r="N91" s="34">
        <v>-37874</v>
      </c>
      <c r="O91" s="34">
        <v>37174</v>
      </c>
      <c r="P91" s="30">
        <v>25614.357380000001</v>
      </c>
      <c r="Q91" s="35">
        <v>2809.328164</v>
      </c>
      <c r="R91" s="36">
        <v>0</v>
      </c>
      <c r="S91" s="36">
        <v>873.43673600033549</v>
      </c>
      <c r="T91" s="36">
        <v>7784.8826372451122</v>
      </c>
      <c r="U91" s="37">
        <v>8658.3660632606498</v>
      </c>
      <c r="V91" s="38">
        <v>11467.69422726065</v>
      </c>
      <c r="W91" s="34">
        <v>37082.051607260655</v>
      </c>
      <c r="X91" s="34">
        <v>11152.265480000337</v>
      </c>
      <c r="Y91" s="33">
        <v>25929.786127260319</v>
      </c>
      <c r="Z91" s="144">
        <v>0</v>
      </c>
      <c r="AA91" s="34">
        <v>2281.1804978445352</v>
      </c>
      <c r="AB91" s="34">
        <v>3345.6718648987598</v>
      </c>
      <c r="AC91" s="34">
        <v>4370.68</v>
      </c>
      <c r="AD91" s="34">
        <v>1419.5</v>
      </c>
      <c r="AE91" s="34">
        <v>1500.86</v>
      </c>
      <c r="AF91" s="34">
        <v>12917.892362743296</v>
      </c>
      <c r="AG91" s="136">
        <v>23283</v>
      </c>
      <c r="AH91" s="34">
        <v>23983</v>
      </c>
      <c r="AI91" s="34">
        <v>0</v>
      </c>
      <c r="AJ91" s="34">
        <v>700</v>
      </c>
      <c r="AK91" s="34">
        <v>700</v>
      </c>
      <c r="AL91" s="34">
        <v>23283</v>
      </c>
      <c r="AM91" s="34">
        <v>23283</v>
      </c>
      <c r="AN91" s="34">
        <v>0</v>
      </c>
      <c r="AO91" s="34">
        <v>25614.357380000001</v>
      </c>
      <c r="AP91" s="34">
        <v>24914.357380000001</v>
      </c>
      <c r="AQ91" s="34">
        <v>700</v>
      </c>
      <c r="AR91" s="34">
        <v>-37874</v>
      </c>
      <c r="AS91" s="34">
        <v>0</v>
      </c>
    </row>
    <row r="92" spans="2:45" s="1" customFormat="1" ht="14.25" x14ac:dyDescent="0.2">
      <c r="B92" s="31" t="s">
        <v>4794</v>
      </c>
      <c r="C92" s="32" t="s">
        <v>1154</v>
      </c>
      <c r="D92" s="31" t="s">
        <v>1155</v>
      </c>
      <c r="E92" s="31" t="s">
        <v>13</v>
      </c>
      <c r="F92" s="31" t="s">
        <v>11</v>
      </c>
      <c r="G92" s="31" t="s">
        <v>19</v>
      </c>
      <c r="H92" s="31" t="s">
        <v>44</v>
      </c>
      <c r="I92" s="31" t="s">
        <v>10</v>
      </c>
      <c r="J92" s="31" t="s">
        <v>14</v>
      </c>
      <c r="K92" s="31" t="s">
        <v>1156</v>
      </c>
      <c r="L92" s="33">
        <v>9108</v>
      </c>
      <c r="M92" s="150">
        <v>241760.46222200003</v>
      </c>
      <c r="N92" s="34">
        <v>-136318.65999999997</v>
      </c>
      <c r="O92" s="34">
        <v>78193.644034041761</v>
      </c>
      <c r="P92" s="30">
        <v>287650.10222200002</v>
      </c>
      <c r="Q92" s="35">
        <v>14045.103709999999</v>
      </c>
      <c r="R92" s="36">
        <v>0</v>
      </c>
      <c r="S92" s="36">
        <v>11050.674645718529</v>
      </c>
      <c r="T92" s="36">
        <v>7165.3253542814709</v>
      </c>
      <c r="U92" s="37">
        <v>18216.098229838874</v>
      </c>
      <c r="V92" s="38">
        <v>32261.201939838873</v>
      </c>
      <c r="W92" s="34">
        <v>319911.3041618389</v>
      </c>
      <c r="X92" s="34">
        <v>20720.014960718516</v>
      </c>
      <c r="Y92" s="33">
        <v>299191.28920112038</v>
      </c>
      <c r="Z92" s="144">
        <v>0</v>
      </c>
      <c r="AA92" s="34">
        <v>14123.896195902307</v>
      </c>
      <c r="AB92" s="34">
        <v>87791.107597632799</v>
      </c>
      <c r="AC92" s="34">
        <v>49447.8</v>
      </c>
      <c r="AD92" s="34">
        <v>5758.3250775360993</v>
      </c>
      <c r="AE92" s="34">
        <v>107.38</v>
      </c>
      <c r="AF92" s="34">
        <v>157228.50887107122</v>
      </c>
      <c r="AG92" s="136">
        <v>161794</v>
      </c>
      <c r="AH92" s="34">
        <v>182208.3</v>
      </c>
      <c r="AI92" s="34">
        <v>0</v>
      </c>
      <c r="AJ92" s="34">
        <v>20414.300000000003</v>
      </c>
      <c r="AK92" s="34">
        <v>20414.300000000003</v>
      </c>
      <c r="AL92" s="34">
        <v>161794</v>
      </c>
      <c r="AM92" s="34">
        <v>161794</v>
      </c>
      <c r="AN92" s="34">
        <v>0</v>
      </c>
      <c r="AO92" s="34">
        <v>287650.10222200002</v>
      </c>
      <c r="AP92" s="34">
        <v>267235.80222200003</v>
      </c>
      <c r="AQ92" s="34">
        <v>20414.299999999988</v>
      </c>
      <c r="AR92" s="34">
        <v>-136318.65999999997</v>
      </c>
      <c r="AS92" s="34">
        <v>0</v>
      </c>
    </row>
    <row r="93" spans="2:45" s="1" customFormat="1" ht="14.25" x14ac:dyDescent="0.2">
      <c r="B93" s="31" t="s">
        <v>4794</v>
      </c>
      <c r="C93" s="32" t="s">
        <v>1865</v>
      </c>
      <c r="D93" s="31" t="s">
        <v>1866</v>
      </c>
      <c r="E93" s="31" t="s">
        <v>13</v>
      </c>
      <c r="F93" s="31" t="s">
        <v>11</v>
      </c>
      <c r="G93" s="31" t="s">
        <v>19</v>
      </c>
      <c r="H93" s="31" t="s">
        <v>44</v>
      </c>
      <c r="I93" s="31" t="s">
        <v>10</v>
      </c>
      <c r="J93" s="31" t="s">
        <v>12</v>
      </c>
      <c r="K93" s="31" t="s">
        <v>1867</v>
      </c>
      <c r="L93" s="33">
        <v>4100</v>
      </c>
      <c r="M93" s="150">
        <v>246632.77728799998</v>
      </c>
      <c r="N93" s="34">
        <v>-346255</v>
      </c>
      <c r="O93" s="34">
        <v>244493.92179167428</v>
      </c>
      <c r="P93" s="30">
        <v>189273.77728799998</v>
      </c>
      <c r="Q93" s="35">
        <v>18442.408031999999</v>
      </c>
      <c r="R93" s="36">
        <v>0</v>
      </c>
      <c r="S93" s="36">
        <v>4385.4565165731128</v>
      </c>
      <c r="T93" s="36">
        <v>33382.57108689758</v>
      </c>
      <c r="U93" s="37">
        <v>37768.2312676816</v>
      </c>
      <c r="V93" s="38">
        <v>56210.639299681599</v>
      </c>
      <c r="W93" s="34">
        <v>245484.41658768157</v>
      </c>
      <c r="X93" s="34">
        <v>48837.741892247403</v>
      </c>
      <c r="Y93" s="33">
        <v>196646.67469543417</v>
      </c>
      <c r="Z93" s="144">
        <v>0</v>
      </c>
      <c r="AA93" s="34">
        <v>2493.3952037876375</v>
      </c>
      <c r="AB93" s="34">
        <v>23561.758667103244</v>
      </c>
      <c r="AC93" s="34">
        <v>27904.42</v>
      </c>
      <c r="AD93" s="34">
        <v>3122.1390619999997</v>
      </c>
      <c r="AE93" s="34">
        <v>402.76</v>
      </c>
      <c r="AF93" s="34">
        <v>57484.47293289088</v>
      </c>
      <c r="AG93" s="136">
        <v>302786</v>
      </c>
      <c r="AH93" s="34">
        <v>302786</v>
      </c>
      <c r="AI93" s="34">
        <v>4570</v>
      </c>
      <c r="AJ93" s="34">
        <v>4570</v>
      </c>
      <c r="AK93" s="34">
        <v>0</v>
      </c>
      <c r="AL93" s="34">
        <v>298216</v>
      </c>
      <c r="AM93" s="34">
        <v>298216</v>
      </c>
      <c r="AN93" s="34">
        <v>0</v>
      </c>
      <c r="AO93" s="34">
        <v>189273.77728799998</v>
      </c>
      <c r="AP93" s="34">
        <v>189273.77728799998</v>
      </c>
      <c r="AQ93" s="34">
        <v>0</v>
      </c>
      <c r="AR93" s="34">
        <v>-346255</v>
      </c>
      <c r="AS93" s="34">
        <v>0</v>
      </c>
    </row>
    <row r="94" spans="2:45" s="1" customFormat="1" ht="14.25" x14ac:dyDescent="0.2">
      <c r="B94" s="31" t="s">
        <v>4794</v>
      </c>
      <c r="C94" s="32" t="s">
        <v>2293</v>
      </c>
      <c r="D94" s="31" t="s">
        <v>2294</v>
      </c>
      <c r="E94" s="31" t="s">
        <v>13</v>
      </c>
      <c r="F94" s="31" t="s">
        <v>11</v>
      </c>
      <c r="G94" s="31" t="s">
        <v>19</v>
      </c>
      <c r="H94" s="31" t="s">
        <v>44</v>
      </c>
      <c r="I94" s="31" t="s">
        <v>10</v>
      </c>
      <c r="J94" s="31" t="s">
        <v>12</v>
      </c>
      <c r="K94" s="31" t="s">
        <v>2295</v>
      </c>
      <c r="L94" s="33">
        <v>3545</v>
      </c>
      <c r="M94" s="150">
        <v>81473.185987999983</v>
      </c>
      <c r="N94" s="34">
        <v>-18568</v>
      </c>
      <c r="O94" s="34">
        <v>0</v>
      </c>
      <c r="P94" s="30">
        <v>50975.735987999971</v>
      </c>
      <c r="Q94" s="35">
        <v>7001.9190230000004</v>
      </c>
      <c r="R94" s="36">
        <v>0</v>
      </c>
      <c r="S94" s="36">
        <v>7558.223139431474</v>
      </c>
      <c r="T94" s="36">
        <v>-25.303876676790424</v>
      </c>
      <c r="U94" s="37">
        <v>7532.959884046154</v>
      </c>
      <c r="V94" s="38">
        <v>14534.878907046153</v>
      </c>
      <c r="W94" s="34">
        <v>65510.614895046121</v>
      </c>
      <c r="X94" s="34">
        <v>14171.668386431469</v>
      </c>
      <c r="Y94" s="33">
        <v>51338.946508614652</v>
      </c>
      <c r="Z94" s="144">
        <v>0</v>
      </c>
      <c r="AA94" s="34">
        <v>12905.784679331764</v>
      </c>
      <c r="AB94" s="34">
        <v>21742.263026337212</v>
      </c>
      <c r="AC94" s="34">
        <v>14859.62</v>
      </c>
      <c r="AD94" s="34">
        <v>2546</v>
      </c>
      <c r="AE94" s="34">
        <v>0</v>
      </c>
      <c r="AF94" s="34">
        <v>52053.66770566898</v>
      </c>
      <c r="AG94" s="136">
        <v>0</v>
      </c>
      <c r="AH94" s="34">
        <v>42358.549999999996</v>
      </c>
      <c r="AI94" s="34">
        <v>0</v>
      </c>
      <c r="AJ94" s="34">
        <v>2690</v>
      </c>
      <c r="AK94" s="34">
        <v>2690</v>
      </c>
      <c r="AL94" s="34">
        <v>0</v>
      </c>
      <c r="AM94" s="34">
        <v>39668.549999999996</v>
      </c>
      <c r="AN94" s="34">
        <v>39668.549999999996</v>
      </c>
      <c r="AO94" s="34">
        <v>50975.735987999971</v>
      </c>
      <c r="AP94" s="34">
        <v>8617.1859879999756</v>
      </c>
      <c r="AQ94" s="34">
        <v>42358.549999999988</v>
      </c>
      <c r="AR94" s="34">
        <v>-18568</v>
      </c>
      <c r="AS94" s="34">
        <v>0</v>
      </c>
    </row>
    <row r="95" spans="2:45" s="1" customFormat="1" ht="14.25" x14ac:dyDescent="0.2">
      <c r="B95" s="31" t="s">
        <v>4794</v>
      </c>
      <c r="C95" s="32" t="s">
        <v>3395</v>
      </c>
      <c r="D95" s="31" t="s">
        <v>3396</v>
      </c>
      <c r="E95" s="31" t="s">
        <v>13</v>
      </c>
      <c r="F95" s="31" t="s">
        <v>11</v>
      </c>
      <c r="G95" s="31" t="s">
        <v>19</v>
      </c>
      <c r="H95" s="31" t="s">
        <v>44</v>
      </c>
      <c r="I95" s="31" t="s">
        <v>10</v>
      </c>
      <c r="J95" s="31" t="s">
        <v>14</v>
      </c>
      <c r="K95" s="31" t="s">
        <v>3397</v>
      </c>
      <c r="L95" s="33">
        <v>7462</v>
      </c>
      <c r="M95" s="150">
        <v>322627.322338</v>
      </c>
      <c r="N95" s="34">
        <v>28647</v>
      </c>
      <c r="O95" s="34">
        <v>0</v>
      </c>
      <c r="P95" s="30">
        <v>291445.32233799994</v>
      </c>
      <c r="Q95" s="35">
        <v>18032.676552000001</v>
      </c>
      <c r="R95" s="36">
        <v>0</v>
      </c>
      <c r="S95" s="36">
        <v>10686.507590861247</v>
      </c>
      <c r="T95" s="36">
        <v>4237.4924091387529</v>
      </c>
      <c r="U95" s="37">
        <v>14924.080477718231</v>
      </c>
      <c r="V95" s="38">
        <v>32956.757029718232</v>
      </c>
      <c r="W95" s="34">
        <v>324402.07936771819</v>
      </c>
      <c r="X95" s="34">
        <v>20037.201732861286</v>
      </c>
      <c r="Y95" s="33">
        <v>304364.87763485691</v>
      </c>
      <c r="Z95" s="144">
        <v>0</v>
      </c>
      <c r="AA95" s="34">
        <v>19465.539862125766</v>
      </c>
      <c r="AB95" s="34">
        <v>50514.046357379069</v>
      </c>
      <c r="AC95" s="34">
        <v>31278.560000000001</v>
      </c>
      <c r="AD95" s="34">
        <v>43107.840207614994</v>
      </c>
      <c r="AE95" s="34">
        <v>1118.44</v>
      </c>
      <c r="AF95" s="34">
        <v>145484.42642711982</v>
      </c>
      <c r="AG95" s="136">
        <v>258207</v>
      </c>
      <c r="AH95" s="34">
        <v>258207</v>
      </c>
      <c r="AI95" s="34">
        <v>10000</v>
      </c>
      <c r="AJ95" s="34">
        <v>10000</v>
      </c>
      <c r="AK95" s="34">
        <v>0</v>
      </c>
      <c r="AL95" s="34">
        <v>248207</v>
      </c>
      <c r="AM95" s="34">
        <v>248207</v>
      </c>
      <c r="AN95" s="34">
        <v>0</v>
      </c>
      <c r="AO95" s="34">
        <v>291445.32233799994</v>
      </c>
      <c r="AP95" s="34">
        <v>291445.32233799994</v>
      </c>
      <c r="AQ95" s="34">
        <v>0</v>
      </c>
      <c r="AR95" s="34">
        <v>28647</v>
      </c>
      <c r="AS95" s="34">
        <v>0</v>
      </c>
    </row>
    <row r="96" spans="2:45" s="1" customFormat="1" ht="14.25" x14ac:dyDescent="0.2">
      <c r="B96" s="31" t="s">
        <v>4794</v>
      </c>
      <c r="C96" s="32" t="s">
        <v>2899</v>
      </c>
      <c r="D96" s="31" t="s">
        <v>2900</v>
      </c>
      <c r="E96" s="31" t="s">
        <v>13</v>
      </c>
      <c r="F96" s="31" t="s">
        <v>11</v>
      </c>
      <c r="G96" s="31" t="s">
        <v>19</v>
      </c>
      <c r="H96" s="31" t="s">
        <v>44</v>
      </c>
      <c r="I96" s="31" t="s">
        <v>10</v>
      </c>
      <c r="J96" s="31" t="s">
        <v>21</v>
      </c>
      <c r="K96" s="31" t="s">
        <v>2901</v>
      </c>
      <c r="L96" s="33">
        <v>225</v>
      </c>
      <c r="M96" s="150">
        <v>15820.550668000002</v>
      </c>
      <c r="N96" s="34">
        <v>21260</v>
      </c>
      <c r="O96" s="34">
        <v>0</v>
      </c>
      <c r="P96" s="30">
        <v>39281.275668000002</v>
      </c>
      <c r="Q96" s="35">
        <v>404.64822900000001</v>
      </c>
      <c r="R96" s="36">
        <v>0</v>
      </c>
      <c r="S96" s="36">
        <v>429.30323428587917</v>
      </c>
      <c r="T96" s="36">
        <v>20.696765714120829</v>
      </c>
      <c r="U96" s="37">
        <v>450.00242662645434</v>
      </c>
      <c r="V96" s="38">
        <v>854.65065562645441</v>
      </c>
      <c r="W96" s="34">
        <v>40135.92632362646</v>
      </c>
      <c r="X96" s="34">
        <v>804.94356428588799</v>
      </c>
      <c r="Y96" s="33">
        <v>39330.982759340572</v>
      </c>
      <c r="Z96" s="144">
        <v>0</v>
      </c>
      <c r="AA96" s="34">
        <v>2047.2782207063879</v>
      </c>
      <c r="AB96" s="34">
        <v>2894.6294043313333</v>
      </c>
      <c r="AC96" s="34">
        <v>1226.3</v>
      </c>
      <c r="AD96" s="34">
        <v>0</v>
      </c>
      <c r="AE96" s="34">
        <v>0</v>
      </c>
      <c r="AF96" s="34">
        <v>6168.2076250377213</v>
      </c>
      <c r="AG96" s="136">
        <v>0</v>
      </c>
      <c r="AH96" s="34">
        <v>2200.7249999999999</v>
      </c>
      <c r="AI96" s="34">
        <v>0</v>
      </c>
      <c r="AJ96" s="34">
        <v>0</v>
      </c>
      <c r="AK96" s="34">
        <v>0</v>
      </c>
      <c r="AL96" s="34">
        <v>0</v>
      </c>
      <c r="AM96" s="34">
        <v>2200.7249999999999</v>
      </c>
      <c r="AN96" s="34">
        <v>2200.7249999999999</v>
      </c>
      <c r="AO96" s="34">
        <v>39281.275668000002</v>
      </c>
      <c r="AP96" s="34">
        <v>37080.550668000003</v>
      </c>
      <c r="AQ96" s="34">
        <v>2200.7249999999985</v>
      </c>
      <c r="AR96" s="34">
        <v>21260</v>
      </c>
      <c r="AS96" s="34">
        <v>0</v>
      </c>
    </row>
    <row r="97" spans="2:45" s="1" customFormat="1" ht="14.25" x14ac:dyDescent="0.2">
      <c r="B97" s="31" t="s">
        <v>4794</v>
      </c>
      <c r="C97" s="32" t="s">
        <v>596</v>
      </c>
      <c r="D97" s="31" t="s">
        <v>597</v>
      </c>
      <c r="E97" s="31" t="s">
        <v>13</v>
      </c>
      <c r="F97" s="31" t="s">
        <v>11</v>
      </c>
      <c r="G97" s="31" t="s">
        <v>19</v>
      </c>
      <c r="H97" s="31" t="s">
        <v>44</v>
      </c>
      <c r="I97" s="31" t="s">
        <v>10</v>
      </c>
      <c r="J97" s="31" t="s">
        <v>15</v>
      </c>
      <c r="K97" s="31" t="s">
        <v>598</v>
      </c>
      <c r="L97" s="33">
        <v>23611</v>
      </c>
      <c r="M97" s="150">
        <v>1173657.390688</v>
      </c>
      <c r="N97" s="34">
        <v>-1432553</v>
      </c>
      <c r="O97" s="34">
        <v>809768.99368373607</v>
      </c>
      <c r="P97" s="30">
        <v>620135.39068800001</v>
      </c>
      <c r="Q97" s="35">
        <v>95260.349912999998</v>
      </c>
      <c r="R97" s="36">
        <v>0</v>
      </c>
      <c r="S97" s="36">
        <v>28699.40908801102</v>
      </c>
      <c r="T97" s="36">
        <v>98602.673871294595</v>
      </c>
      <c r="U97" s="37">
        <v>127302.76943619939</v>
      </c>
      <c r="V97" s="38">
        <v>222563.11934919941</v>
      </c>
      <c r="W97" s="34">
        <v>842698.51003719936</v>
      </c>
      <c r="X97" s="34">
        <v>173296.62807474693</v>
      </c>
      <c r="Y97" s="33">
        <v>669401.88196245243</v>
      </c>
      <c r="Z97" s="144">
        <v>0</v>
      </c>
      <c r="AA97" s="34">
        <v>54243.464474577813</v>
      </c>
      <c r="AB97" s="34">
        <v>142753.67155089695</v>
      </c>
      <c r="AC97" s="34">
        <v>98970.54</v>
      </c>
      <c r="AD97" s="34">
        <v>12382.804461584805</v>
      </c>
      <c r="AE97" s="34">
        <v>3198.59</v>
      </c>
      <c r="AF97" s="34">
        <v>311549.07048705959</v>
      </c>
      <c r="AG97" s="136">
        <v>1226203</v>
      </c>
      <c r="AH97" s="34">
        <v>1226203</v>
      </c>
      <c r="AI97" s="34">
        <v>165308</v>
      </c>
      <c r="AJ97" s="34">
        <v>165308</v>
      </c>
      <c r="AK97" s="34">
        <v>0</v>
      </c>
      <c r="AL97" s="34">
        <v>1060895</v>
      </c>
      <c r="AM97" s="34">
        <v>1060895</v>
      </c>
      <c r="AN97" s="34">
        <v>0</v>
      </c>
      <c r="AO97" s="34">
        <v>620135.39068800001</v>
      </c>
      <c r="AP97" s="34">
        <v>620135.39068800001</v>
      </c>
      <c r="AQ97" s="34">
        <v>0</v>
      </c>
      <c r="AR97" s="34">
        <v>-1487363</v>
      </c>
      <c r="AS97" s="34">
        <v>54810</v>
      </c>
    </row>
    <row r="98" spans="2:45" s="1" customFormat="1" ht="14.25" x14ac:dyDescent="0.2">
      <c r="B98" s="31" t="s">
        <v>4794</v>
      </c>
      <c r="C98" s="32" t="s">
        <v>3242</v>
      </c>
      <c r="D98" s="31" t="s">
        <v>3243</v>
      </c>
      <c r="E98" s="31" t="s">
        <v>13</v>
      </c>
      <c r="F98" s="31" t="s">
        <v>11</v>
      </c>
      <c r="G98" s="31" t="s">
        <v>19</v>
      </c>
      <c r="H98" s="31" t="s">
        <v>44</v>
      </c>
      <c r="I98" s="31" t="s">
        <v>10</v>
      </c>
      <c r="J98" s="31" t="s">
        <v>21</v>
      </c>
      <c r="K98" s="31" t="s">
        <v>3244</v>
      </c>
      <c r="L98" s="33">
        <v>897</v>
      </c>
      <c r="M98" s="150">
        <v>57240.162977000007</v>
      </c>
      <c r="N98" s="34">
        <v>-98378</v>
      </c>
      <c r="O98" s="34">
        <v>21023.149366470974</v>
      </c>
      <c r="P98" s="30">
        <v>-31564.280022999992</v>
      </c>
      <c r="Q98" s="35">
        <v>5251.5889909999996</v>
      </c>
      <c r="R98" s="36">
        <v>31564.280022999992</v>
      </c>
      <c r="S98" s="36">
        <v>1383.4112742862453</v>
      </c>
      <c r="T98" s="36">
        <v>12491.322169664323</v>
      </c>
      <c r="U98" s="37">
        <v>45439.258496977527</v>
      </c>
      <c r="V98" s="38">
        <v>50690.847487977524</v>
      </c>
      <c r="W98" s="34">
        <v>50690.847487977524</v>
      </c>
      <c r="X98" s="34">
        <v>19575.94137975722</v>
      </c>
      <c r="Y98" s="33">
        <v>31114.906108220304</v>
      </c>
      <c r="Z98" s="144">
        <v>0</v>
      </c>
      <c r="AA98" s="34">
        <v>2284.8201148480448</v>
      </c>
      <c r="AB98" s="34">
        <v>7567.0593791805413</v>
      </c>
      <c r="AC98" s="34">
        <v>7975.23</v>
      </c>
      <c r="AD98" s="34">
        <v>305.5</v>
      </c>
      <c r="AE98" s="34">
        <v>0</v>
      </c>
      <c r="AF98" s="34">
        <v>18132.609494028584</v>
      </c>
      <c r="AG98" s="136">
        <v>0</v>
      </c>
      <c r="AH98" s="34">
        <v>9573.5569999999989</v>
      </c>
      <c r="AI98" s="34">
        <v>0</v>
      </c>
      <c r="AJ98" s="34">
        <v>800</v>
      </c>
      <c r="AK98" s="34">
        <v>800</v>
      </c>
      <c r="AL98" s="34">
        <v>0</v>
      </c>
      <c r="AM98" s="34">
        <v>8773.5569999999989</v>
      </c>
      <c r="AN98" s="34">
        <v>8773.5569999999989</v>
      </c>
      <c r="AO98" s="34">
        <v>-31564.280022999992</v>
      </c>
      <c r="AP98" s="34">
        <v>-41137.837022999993</v>
      </c>
      <c r="AQ98" s="34">
        <v>9573.5570000000007</v>
      </c>
      <c r="AR98" s="34">
        <v>-98378</v>
      </c>
      <c r="AS98" s="34">
        <v>0</v>
      </c>
    </row>
    <row r="99" spans="2:45" s="1" customFormat="1" ht="14.25" x14ac:dyDescent="0.2">
      <c r="B99" s="31" t="s">
        <v>4794</v>
      </c>
      <c r="C99" s="32" t="s">
        <v>286</v>
      </c>
      <c r="D99" s="31" t="s">
        <v>287</v>
      </c>
      <c r="E99" s="31" t="s">
        <v>13</v>
      </c>
      <c r="F99" s="31" t="s">
        <v>11</v>
      </c>
      <c r="G99" s="31" t="s">
        <v>19</v>
      </c>
      <c r="H99" s="31" t="s">
        <v>44</v>
      </c>
      <c r="I99" s="31" t="s">
        <v>10</v>
      </c>
      <c r="J99" s="31" t="s">
        <v>12</v>
      </c>
      <c r="K99" s="31" t="s">
        <v>288</v>
      </c>
      <c r="L99" s="33">
        <v>3407</v>
      </c>
      <c r="M99" s="150">
        <v>87909.844374000008</v>
      </c>
      <c r="N99" s="34">
        <v>-58171</v>
      </c>
      <c r="O99" s="34">
        <v>36085.641305420359</v>
      </c>
      <c r="P99" s="30">
        <v>86490.828811399988</v>
      </c>
      <c r="Q99" s="35">
        <v>9261.2867690000003</v>
      </c>
      <c r="R99" s="36">
        <v>0</v>
      </c>
      <c r="S99" s="36">
        <v>3383.6262251441567</v>
      </c>
      <c r="T99" s="36">
        <v>3430.3737748558433</v>
      </c>
      <c r="U99" s="37">
        <v>6814.0367445170214</v>
      </c>
      <c r="V99" s="38">
        <v>16075.323513517022</v>
      </c>
      <c r="W99" s="34">
        <v>102566.15232491701</v>
      </c>
      <c r="X99" s="34">
        <v>6344.2991721441504</v>
      </c>
      <c r="Y99" s="33">
        <v>96221.853152772863</v>
      </c>
      <c r="Z99" s="144">
        <v>0</v>
      </c>
      <c r="AA99" s="34">
        <v>5062.2767575787384</v>
      </c>
      <c r="AB99" s="34">
        <v>21442.969011223238</v>
      </c>
      <c r="AC99" s="34">
        <v>23045.760000000002</v>
      </c>
      <c r="AD99" s="34">
        <v>4891.3057531907198</v>
      </c>
      <c r="AE99" s="34">
        <v>442.33</v>
      </c>
      <c r="AF99" s="34">
        <v>54884.6415219927</v>
      </c>
      <c r="AG99" s="136">
        <v>71491</v>
      </c>
      <c r="AH99" s="34">
        <v>80281.984437399995</v>
      </c>
      <c r="AI99" s="34">
        <v>0</v>
      </c>
      <c r="AJ99" s="34">
        <v>8790.9844374000004</v>
      </c>
      <c r="AK99" s="34">
        <v>8790.9844374000004</v>
      </c>
      <c r="AL99" s="34">
        <v>71491</v>
      </c>
      <c r="AM99" s="34">
        <v>71491</v>
      </c>
      <c r="AN99" s="34">
        <v>0</v>
      </c>
      <c r="AO99" s="34">
        <v>86490.828811399988</v>
      </c>
      <c r="AP99" s="34">
        <v>77699.844373999993</v>
      </c>
      <c r="AQ99" s="34">
        <v>8790.9844373999949</v>
      </c>
      <c r="AR99" s="34">
        <v>-58171</v>
      </c>
      <c r="AS99" s="34">
        <v>0</v>
      </c>
    </row>
    <row r="100" spans="2:45" s="1" customFormat="1" ht="14.25" x14ac:dyDescent="0.2">
      <c r="B100" s="31" t="s">
        <v>4794</v>
      </c>
      <c r="C100" s="32" t="s">
        <v>4353</v>
      </c>
      <c r="D100" s="31" t="s">
        <v>4354</v>
      </c>
      <c r="E100" s="31" t="s">
        <v>13</v>
      </c>
      <c r="F100" s="31" t="s">
        <v>11</v>
      </c>
      <c r="G100" s="31" t="s">
        <v>19</v>
      </c>
      <c r="H100" s="31" t="s">
        <v>44</v>
      </c>
      <c r="I100" s="31" t="s">
        <v>10</v>
      </c>
      <c r="J100" s="31" t="s">
        <v>12</v>
      </c>
      <c r="K100" s="31" t="s">
        <v>4355</v>
      </c>
      <c r="L100" s="33">
        <v>2005</v>
      </c>
      <c r="M100" s="150">
        <v>62629.915917999999</v>
      </c>
      <c r="N100" s="34">
        <v>-34770</v>
      </c>
      <c r="O100" s="34">
        <v>13835.914388268509</v>
      </c>
      <c r="P100" s="30">
        <v>16435.865917999996</v>
      </c>
      <c r="Q100" s="35">
        <v>5358.3355279999996</v>
      </c>
      <c r="R100" s="36">
        <v>0</v>
      </c>
      <c r="S100" s="36">
        <v>3576.2422788585159</v>
      </c>
      <c r="T100" s="36">
        <v>433.75772114148413</v>
      </c>
      <c r="U100" s="37">
        <v>4010.0216239379602</v>
      </c>
      <c r="V100" s="38">
        <v>9368.3571519379602</v>
      </c>
      <c r="W100" s="34">
        <v>25804.223069937958</v>
      </c>
      <c r="X100" s="34">
        <v>6705.454272858522</v>
      </c>
      <c r="Y100" s="33">
        <v>19098.768797079436</v>
      </c>
      <c r="Z100" s="144">
        <v>0</v>
      </c>
      <c r="AA100" s="34">
        <v>1547.0368456952215</v>
      </c>
      <c r="AB100" s="34">
        <v>11259.472469468044</v>
      </c>
      <c r="AC100" s="34">
        <v>8932.2999999999993</v>
      </c>
      <c r="AD100" s="34">
        <v>4936.4514546420296</v>
      </c>
      <c r="AE100" s="34">
        <v>788.49</v>
      </c>
      <c r="AF100" s="34">
        <v>27463.750769805294</v>
      </c>
      <c r="AG100" s="136">
        <v>9000</v>
      </c>
      <c r="AH100" s="34">
        <v>25435.95</v>
      </c>
      <c r="AI100" s="34">
        <v>0</v>
      </c>
      <c r="AJ100" s="34">
        <v>3000</v>
      </c>
      <c r="AK100" s="34">
        <v>3000</v>
      </c>
      <c r="AL100" s="34">
        <v>9000</v>
      </c>
      <c r="AM100" s="34">
        <v>22435.95</v>
      </c>
      <c r="AN100" s="34">
        <v>13435.95</v>
      </c>
      <c r="AO100" s="34">
        <v>16435.865917999996</v>
      </c>
      <c r="AP100" s="34">
        <v>-8.4082000004855217E-2</v>
      </c>
      <c r="AQ100" s="34">
        <v>16435.949999999997</v>
      </c>
      <c r="AR100" s="34">
        <v>-34770</v>
      </c>
      <c r="AS100" s="34">
        <v>0</v>
      </c>
    </row>
    <row r="101" spans="2:45" s="1" customFormat="1" ht="14.25" x14ac:dyDescent="0.2">
      <c r="B101" s="31" t="s">
        <v>4794</v>
      </c>
      <c r="C101" s="32" t="s">
        <v>2278</v>
      </c>
      <c r="D101" s="31" t="s">
        <v>2279</v>
      </c>
      <c r="E101" s="31" t="s">
        <v>13</v>
      </c>
      <c r="F101" s="31" t="s">
        <v>11</v>
      </c>
      <c r="G101" s="31" t="s">
        <v>19</v>
      </c>
      <c r="H101" s="31" t="s">
        <v>44</v>
      </c>
      <c r="I101" s="31" t="s">
        <v>10</v>
      </c>
      <c r="J101" s="31" t="s">
        <v>14</v>
      </c>
      <c r="K101" s="31" t="s">
        <v>2280</v>
      </c>
      <c r="L101" s="33">
        <v>7904</v>
      </c>
      <c r="M101" s="150">
        <v>147703.890713</v>
      </c>
      <c r="N101" s="34">
        <v>13629</v>
      </c>
      <c r="O101" s="34">
        <v>0</v>
      </c>
      <c r="P101" s="30">
        <v>220594.95178430004</v>
      </c>
      <c r="Q101" s="35">
        <v>18720.302404999999</v>
      </c>
      <c r="R101" s="36">
        <v>0</v>
      </c>
      <c r="S101" s="36">
        <v>14291.806958862631</v>
      </c>
      <c r="T101" s="36">
        <v>1516.1930411373687</v>
      </c>
      <c r="U101" s="37">
        <v>15808.08524469109</v>
      </c>
      <c r="V101" s="38">
        <v>34528.387649691089</v>
      </c>
      <c r="W101" s="34">
        <v>255123.33943399112</v>
      </c>
      <c r="X101" s="34">
        <v>26797.138047862652</v>
      </c>
      <c r="Y101" s="33">
        <v>228326.20138612846</v>
      </c>
      <c r="Z101" s="144">
        <v>0</v>
      </c>
      <c r="AA101" s="34">
        <v>8591.5251787167563</v>
      </c>
      <c r="AB101" s="34">
        <v>54566.198602728706</v>
      </c>
      <c r="AC101" s="34">
        <v>33131.300000000003</v>
      </c>
      <c r="AD101" s="34">
        <v>3821.4038042183602</v>
      </c>
      <c r="AE101" s="34">
        <v>907.25</v>
      </c>
      <c r="AF101" s="34">
        <v>101017.67758566383</v>
      </c>
      <c r="AG101" s="136">
        <v>53020</v>
      </c>
      <c r="AH101" s="34">
        <v>101659.06107130001</v>
      </c>
      <c r="AI101" s="34">
        <v>0</v>
      </c>
      <c r="AJ101" s="34">
        <v>14770.3890713</v>
      </c>
      <c r="AK101" s="34">
        <v>14770.3890713</v>
      </c>
      <c r="AL101" s="34">
        <v>53020</v>
      </c>
      <c r="AM101" s="34">
        <v>86888.672000000006</v>
      </c>
      <c r="AN101" s="34">
        <v>33868.672000000006</v>
      </c>
      <c r="AO101" s="34">
        <v>220594.95178430004</v>
      </c>
      <c r="AP101" s="34">
        <v>171955.89071300003</v>
      </c>
      <c r="AQ101" s="34">
        <v>48639.061071300006</v>
      </c>
      <c r="AR101" s="34">
        <v>-84863</v>
      </c>
      <c r="AS101" s="34">
        <v>98492</v>
      </c>
    </row>
    <row r="102" spans="2:45" s="1" customFormat="1" ht="14.25" x14ac:dyDescent="0.2">
      <c r="B102" s="31" t="s">
        <v>4794</v>
      </c>
      <c r="C102" s="32" t="s">
        <v>3590</v>
      </c>
      <c r="D102" s="31" t="s">
        <v>3591</v>
      </c>
      <c r="E102" s="31" t="s">
        <v>13</v>
      </c>
      <c r="F102" s="31" t="s">
        <v>11</v>
      </c>
      <c r="G102" s="31" t="s">
        <v>19</v>
      </c>
      <c r="H102" s="31" t="s">
        <v>44</v>
      </c>
      <c r="I102" s="31" t="s">
        <v>10</v>
      </c>
      <c r="J102" s="31" t="s">
        <v>12</v>
      </c>
      <c r="K102" s="31" t="s">
        <v>3592</v>
      </c>
      <c r="L102" s="33">
        <v>1275</v>
      </c>
      <c r="M102" s="150">
        <v>40741.782079000004</v>
      </c>
      <c r="N102" s="34">
        <v>-25669</v>
      </c>
      <c r="O102" s="34">
        <v>16243.726503862621</v>
      </c>
      <c r="P102" s="30">
        <v>84204.282078999997</v>
      </c>
      <c r="Q102" s="35">
        <v>1423.0088020000001</v>
      </c>
      <c r="R102" s="36">
        <v>0</v>
      </c>
      <c r="S102" s="36">
        <v>811.46865942888303</v>
      </c>
      <c r="T102" s="36">
        <v>1738.531340571117</v>
      </c>
      <c r="U102" s="37">
        <v>2550.0137508832413</v>
      </c>
      <c r="V102" s="38">
        <v>3973.0225528832416</v>
      </c>
      <c r="W102" s="34">
        <v>88177.304631883235</v>
      </c>
      <c r="X102" s="34">
        <v>1521.5037364288728</v>
      </c>
      <c r="Y102" s="33">
        <v>86655.800895454362</v>
      </c>
      <c r="Z102" s="144">
        <v>0</v>
      </c>
      <c r="AA102" s="34">
        <v>1059.6535656829637</v>
      </c>
      <c r="AB102" s="34">
        <v>9178.6914294544949</v>
      </c>
      <c r="AC102" s="34">
        <v>7272.77</v>
      </c>
      <c r="AD102" s="34">
        <v>0</v>
      </c>
      <c r="AE102" s="34">
        <v>533.63</v>
      </c>
      <c r="AF102" s="34">
        <v>18044.744995137462</v>
      </c>
      <c r="AG102" s="136">
        <v>67872</v>
      </c>
      <c r="AH102" s="34">
        <v>69131.5</v>
      </c>
      <c r="AI102" s="34">
        <v>346</v>
      </c>
      <c r="AJ102" s="34">
        <v>1605.5</v>
      </c>
      <c r="AK102" s="34">
        <v>1259.5</v>
      </c>
      <c r="AL102" s="34">
        <v>67526</v>
      </c>
      <c r="AM102" s="34">
        <v>67526</v>
      </c>
      <c r="AN102" s="34">
        <v>0</v>
      </c>
      <c r="AO102" s="34">
        <v>84204.282078999997</v>
      </c>
      <c r="AP102" s="34">
        <v>82944.782078999997</v>
      </c>
      <c r="AQ102" s="34">
        <v>1259.5</v>
      </c>
      <c r="AR102" s="34">
        <v>-25669</v>
      </c>
      <c r="AS102" s="34">
        <v>0</v>
      </c>
    </row>
    <row r="103" spans="2:45" s="1" customFormat="1" ht="14.25" x14ac:dyDescent="0.2">
      <c r="B103" s="31" t="s">
        <v>4794</v>
      </c>
      <c r="C103" s="32" t="s">
        <v>2225</v>
      </c>
      <c r="D103" s="31" t="s">
        <v>2226</v>
      </c>
      <c r="E103" s="31" t="s">
        <v>13</v>
      </c>
      <c r="F103" s="31" t="s">
        <v>11</v>
      </c>
      <c r="G103" s="31" t="s">
        <v>19</v>
      </c>
      <c r="H103" s="31" t="s">
        <v>44</v>
      </c>
      <c r="I103" s="31" t="s">
        <v>10</v>
      </c>
      <c r="J103" s="31" t="s">
        <v>12</v>
      </c>
      <c r="K103" s="31" t="s">
        <v>2227</v>
      </c>
      <c r="L103" s="33">
        <v>3094</v>
      </c>
      <c r="M103" s="150">
        <v>66178.785243999999</v>
      </c>
      <c r="N103" s="34">
        <v>-331822</v>
      </c>
      <c r="O103" s="34">
        <v>322961.40874703968</v>
      </c>
      <c r="P103" s="30">
        <v>-227694.25475599998</v>
      </c>
      <c r="Q103" s="35">
        <v>10678.68593</v>
      </c>
      <c r="R103" s="36">
        <v>227694.25475599998</v>
      </c>
      <c r="S103" s="36">
        <v>3510.4197874299193</v>
      </c>
      <c r="T103" s="36">
        <v>252817.43753081179</v>
      </c>
      <c r="U103" s="37">
        <v>484024.72216504533</v>
      </c>
      <c r="V103" s="38">
        <v>494703.40809504531</v>
      </c>
      <c r="W103" s="34">
        <v>494703.40809504531</v>
      </c>
      <c r="X103" s="34">
        <v>321936.3772324695</v>
      </c>
      <c r="Y103" s="33">
        <v>172767.0308625758</v>
      </c>
      <c r="Z103" s="144">
        <v>0</v>
      </c>
      <c r="AA103" s="34">
        <v>7210.3384831277017</v>
      </c>
      <c r="AB103" s="34">
        <v>25845.676055459924</v>
      </c>
      <c r="AC103" s="34">
        <v>12969.16</v>
      </c>
      <c r="AD103" s="34">
        <v>2599.6229195625001</v>
      </c>
      <c r="AE103" s="34">
        <v>91.25</v>
      </c>
      <c r="AF103" s="34">
        <v>48716.047458150126</v>
      </c>
      <c r="AG103" s="136">
        <v>0</v>
      </c>
      <c r="AH103" s="34">
        <v>37948.959999999999</v>
      </c>
      <c r="AI103" s="34">
        <v>0</v>
      </c>
      <c r="AJ103" s="34">
        <v>3327.1000000000004</v>
      </c>
      <c r="AK103" s="34">
        <v>3327.1000000000004</v>
      </c>
      <c r="AL103" s="34">
        <v>0</v>
      </c>
      <c r="AM103" s="34">
        <v>34621.86</v>
      </c>
      <c r="AN103" s="34">
        <v>34621.86</v>
      </c>
      <c r="AO103" s="34">
        <v>-227694.25475599998</v>
      </c>
      <c r="AP103" s="34">
        <v>-265643.21475599997</v>
      </c>
      <c r="AQ103" s="34">
        <v>37948.959999999992</v>
      </c>
      <c r="AR103" s="34">
        <v>-331822</v>
      </c>
      <c r="AS103" s="34">
        <v>0</v>
      </c>
    </row>
    <row r="104" spans="2:45" s="1" customFormat="1" ht="14.25" x14ac:dyDescent="0.2">
      <c r="B104" s="31" t="s">
        <v>4794</v>
      </c>
      <c r="C104" s="32" t="s">
        <v>2920</v>
      </c>
      <c r="D104" s="31" t="s">
        <v>2921</v>
      </c>
      <c r="E104" s="31" t="s">
        <v>13</v>
      </c>
      <c r="F104" s="31" t="s">
        <v>11</v>
      </c>
      <c r="G104" s="31" t="s">
        <v>19</v>
      </c>
      <c r="H104" s="31" t="s">
        <v>44</v>
      </c>
      <c r="I104" s="31" t="s">
        <v>10</v>
      </c>
      <c r="J104" s="31" t="s">
        <v>12</v>
      </c>
      <c r="K104" s="31" t="s">
        <v>2922</v>
      </c>
      <c r="L104" s="33">
        <v>1132</v>
      </c>
      <c r="M104" s="150">
        <v>37796.156407000002</v>
      </c>
      <c r="N104" s="34">
        <v>-6404</v>
      </c>
      <c r="O104" s="34">
        <v>1740.3648909451601</v>
      </c>
      <c r="P104" s="30">
        <v>33438.236407000004</v>
      </c>
      <c r="Q104" s="35">
        <v>1482.2020990000001</v>
      </c>
      <c r="R104" s="36">
        <v>0</v>
      </c>
      <c r="S104" s="36">
        <v>573.0832925716486</v>
      </c>
      <c r="T104" s="36">
        <v>1690.9167074283514</v>
      </c>
      <c r="U104" s="37">
        <v>2264.0122086273168</v>
      </c>
      <c r="V104" s="38">
        <v>3746.2143076273169</v>
      </c>
      <c r="W104" s="34">
        <v>37184.450714627324</v>
      </c>
      <c r="X104" s="34">
        <v>1074.5311735716459</v>
      </c>
      <c r="Y104" s="33">
        <v>36109.919541055679</v>
      </c>
      <c r="Z104" s="144">
        <v>0</v>
      </c>
      <c r="AA104" s="34">
        <v>2067.8440997926718</v>
      </c>
      <c r="AB104" s="34">
        <v>5957.7313628951497</v>
      </c>
      <c r="AC104" s="34">
        <v>4745.0200000000004</v>
      </c>
      <c r="AD104" s="34">
        <v>0</v>
      </c>
      <c r="AE104" s="34">
        <v>574.65</v>
      </c>
      <c r="AF104" s="34">
        <v>13345.245462687823</v>
      </c>
      <c r="AG104" s="136">
        <v>12247</v>
      </c>
      <c r="AH104" s="34">
        <v>13497.08</v>
      </c>
      <c r="AI104" s="34">
        <v>0</v>
      </c>
      <c r="AJ104" s="34">
        <v>830</v>
      </c>
      <c r="AK104" s="34">
        <v>830</v>
      </c>
      <c r="AL104" s="34">
        <v>12247</v>
      </c>
      <c r="AM104" s="34">
        <v>12667.08</v>
      </c>
      <c r="AN104" s="34">
        <v>420.07999999999993</v>
      </c>
      <c r="AO104" s="34">
        <v>33438.236407000004</v>
      </c>
      <c r="AP104" s="34">
        <v>32188.156407000002</v>
      </c>
      <c r="AQ104" s="34">
        <v>1250.0800000000017</v>
      </c>
      <c r="AR104" s="34">
        <v>-6404</v>
      </c>
      <c r="AS104" s="34">
        <v>0</v>
      </c>
    </row>
    <row r="105" spans="2:45" s="1" customFormat="1" ht="14.25" x14ac:dyDescent="0.2">
      <c r="B105" s="31" t="s">
        <v>4794</v>
      </c>
      <c r="C105" s="32" t="s">
        <v>277</v>
      </c>
      <c r="D105" s="31" t="s">
        <v>278</v>
      </c>
      <c r="E105" s="31" t="s">
        <v>13</v>
      </c>
      <c r="F105" s="31" t="s">
        <v>11</v>
      </c>
      <c r="G105" s="31" t="s">
        <v>19</v>
      </c>
      <c r="H105" s="31" t="s">
        <v>44</v>
      </c>
      <c r="I105" s="31" t="s">
        <v>10</v>
      </c>
      <c r="J105" s="31" t="s">
        <v>12</v>
      </c>
      <c r="K105" s="31" t="s">
        <v>279</v>
      </c>
      <c r="L105" s="33">
        <v>2991</v>
      </c>
      <c r="M105" s="150">
        <v>95723.277453000002</v>
      </c>
      <c r="N105" s="34">
        <v>-68783</v>
      </c>
      <c r="O105" s="34">
        <v>26572.162309907697</v>
      </c>
      <c r="P105" s="30">
        <v>172773.47745300003</v>
      </c>
      <c r="Q105" s="35">
        <v>6679.554537</v>
      </c>
      <c r="R105" s="36">
        <v>0</v>
      </c>
      <c r="S105" s="36">
        <v>4710.9014708589521</v>
      </c>
      <c r="T105" s="36">
        <v>1271.0985291410479</v>
      </c>
      <c r="U105" s="37">
        <v>5982.0322579543335</v>
      </c>
      <c r="V105" s="38">
        <v>12661.586794954334</v>
      </c>
      <c r="W105" s="34">
        <v>185435.06424795437</v>
      </c>
      <c r="X105" s="34">
        <v>8832.9402578589797</v>
      </c>
      <c r="Y105" s="33">
        <v>176602.1239900954</v>
      </c>
      <c r="Z105" s="144">
        <v>0</v>
      </c>
      <c r="AA105" s="34">
        <v>3151.4375043780656</v>
      </c>
      <c r="AB105" s="34">
        <v>13022.106140385362</v>
      </c>
      <c r="AC105" s="34">
        <v>12537.41</v>
      </c>
      <c r="AD105" s="34">
        <v>1105.47</v>
      </c>
      <c r="AE105" s="34">
        <v>0</v>
      </c>
      <c r="AF105" s="34">
        <v>29816.423644763428</v>
      </c>
      <c r="AG105" s="136">
        <v>160506</v>
      </c>
      <c r="AH105" s="34">
        <v>164635.20000000001</v>
      </c>
      <c r="AI105" s="34">
        <v>0</v>
      </c>
      <c r="AJ105" s="34">
        <v>4129.2</v>
      </c>
      <c r="AK105" s="34">
        <v>4129.2</v>
      </c>
      <c r="AL105" s="34">
        <v>160506</v>
      </c>
      <c r="AM105" s="34">
        <v>160506</v>
      </c>
      <c r="AN105" s="34">
        <v>0</v>
      </c>
      <c r="AO105" s="34">
        <v>172773.47745300003</v>
      </c>
      <c r="AP105" s="34">
        <v>168644.27745300002</v>
      </c>
      <c r="AQ105" s="34">
        <v>4129.2000000000116</v>
      </c>
      <c r="AR105" s="34">
        <v>-68783</v>
      </c>
      <c r="AS105" s="34">
        <v>0</v>
      </c>
    </row>
    <row r="106" spans="2:45" s="1" customFormat="1" ht="14.25" x14ac:dyDescent="0.2">
      <c r="B106" s="31" t="s">
        <v>4794</v>
      </c>
      <c r="C106" s="32" t="s">
        <v>3623</v>
      </c>
      <c r="D106" s="31" t="s">
        <v>3624</v>
      </c>
      <c r="E106" s="31" t="s">
        <v>13</v>
      </c>
      <c r="F106" s="31" t="s">
        <v>11</v>
      </c>
      <c r="G106" s="31" t="s">
        <v>19</v>
      </c>
      <c r="H106" s="31" t="s">
        <v>44</v>
      </c>
      <c r="I106" s="31" t="s">
        <v>10</v>
      </c>
      <c r="J106" s="31" t="s">
        <v>12</v>
      </c>
      <c r="K106" s="31" t="s">
        <v>3625</v>
      </c>
      <c r="L106" s="33">
        <v>4702</v>
      </c>
      <c r="M106" s="150">
        <v>84063.606490999999</v>
      </c>
      <c r="N106" s="34">
        <v>-11364</v>
      </c>
      <c r="O106" s="34">
        <v>0</v>
      </c>
      <c r="P106" s="30">
        <v>154363.60649099998</v>
      </c>
      <c r="Q106" s="35">
        <v>6338.5367569999999</v>
      </c>
      <c r="R106" s="36">
        <v>0</v>
      </c>
      <c r="S106" s="36">
        <v>5411.0726960020784</v>
      </c>
      <c r="T106" s="36">
        <v>3992.9273039979216</v>
      </c>
      <c r="U106" s="37">
        <v>9404.0507111003935</v>
      </c>
      <c r="V106" s="38">
        <v>15742.587468100393</v>
      </c>
      <c r="W106" s="34">
        <v>170106.19395910038</v>
      </c>
      <c r="X106" s="34">
        <v>10145.761305002088</v>
      </c>
      <c r="Y106" s="33">
        <v>159960.43265409829</v>
      </c>
      <c r="Z106" s="144">
        <v>0</v>
      </c>
      <c r="AA106" s="34">
        <v>13548.317838221241</v>
      </c>
      <c r="AB106" s="34">
        <v>25976.799424243363</v>
      </c>
      <c r="AC106" s="34">
        <v>42597.119999999995</v>
      </c>
      <c r="AD106" s="34">
        <v>5263.3891016749994</v>
      </c>
      <c r="AE106" s="34">
        <v>0</v>
      </c>
      <c r="AF106" s="34">
        <v>87385.626364139593</v>
      </c>
      <c r="AG106" s="136">
        <v>131663</v>
      </c>
      <c r="AH106" s="34">
        <v>131663</v>
      </c>
      <c r="AI106" s="34">
        <v>15527</v>
      </c>
      <c r="AJ106" s="34">
        <v>15527</v>
      </c>
      <c r="AK106" s="34">
        <v>0</v>
      </c>
      <c r="AL106" s="34">
        <v>116136</v>
      </c>
      <c r="AM106" s="34">
        <v>116136</v>
      </c>
      <c r="AN106" s="34">
        <v>0</v>
      </c>
      <c r="AO106" s="34">
        <v>154363.60649099998</v>
      </c>
      <c r="AP106" s="34">
        <v>154363.60649099998</v>
      </c>
      <c r="AQ106" s="34">
        <v>0</v>
      </c>
      <c r="AR106" s="34">
        <v>-11364</v>
      </c>
      <c r="AS106" s="34">
        <v>0</v>
      </c>
    </row>
    <row r="107" spans="2:45" s="1" customFormat="1" ht="14.25" x14ac:dyDescent="0.2">
      <c r="B107" s="31" t="s">
        <v>4794</v>
      </c>
      <c r="C107" s="32" t="s">
        <v>2509</v>
      </c>
      <c r="D107" s="31" t="s">
        <v>2510</v>
      </c>
      <c r="E107" s="31" t="s">
        <v>13</v>
      </c>
      <c r="F107" s="31" t="s">
        <v>11</v>
      </c>
      <c r="G107" s="31" t="s">
        <v>19</v>
      </c>
      <c r="H107" s="31" t="s">
        <v>44</v>
      </c>
      <c r="I107" s="31" t="s">
        <v>10</v>
      </c>
      <c r="J107" s="31" t="s">
        <v>21</v>
      </c>
      <c r="K107" s="31" t="s">
        <v>2511</v>
      </c>
      <c r="L107" s="33">
        <v>565</v>
      </c>
      <c r="M107" s="150">
        <v>28772.872651999998</v>
      </c>
      <c r="N107" s="34">
        <v>-11110</v>
      </c>
      <c r="O107" s="34">
        <v>7664.0998228960389</v>
      </c>
      <c r="P107" s="30">
        <v>19877.872651999998</v>
      </c>
      <c r="Q107" s="35">
        <v>962.45401900000002</v>
      </c>
      <c r="R107" s="36">
        <v>0</v>
      </c>
      <c r="S107" s="36">
        <v>617.55518400023709</v>
      </c>
      <c r="T107" s="36">
        <v>512.44481599976291</v>
      </c>
      <c r="U107" s="37">
        <v>1130.0060935286522</v>
      </c>
      <c r="V107" s="38">
        <v>2092.4601125286522</v>
      </c>
      <c r="W107" s="34">
        <v>21970.332764528652</v>
      </c>
      <c r="X107" s="34">
        <v>1157.9159700002383</v>
      </c>
      <c r="Y107" s="33">
        <v>20812.416794528413</v>
      </c>
      <c r="Z107" s="144">
        <v>0</v>
      </c>
      <c r="AA107" s="34">
        <v>3047.9297022012815</v>
      </c>
      <c r="AB107" s="34">
        <v>4584.5827203267572</v>
      </c>
      <c r="AC107" s="34">
        <v>2368.3200000000002</v>
      </c>
      <c r="AD107" s="34">
        <v>389</v>
      </c>
      <c r="AE107" s="34">
        <v>0</v>
      </c>
      <c r="AF107" s="34">
        <v>10389.832422528039</v>
      </c>
      <c r="AG107" s="136">
        <v>8389</v>
      </c>
      <c r="AH107" s="34">
        <v>9359</v>
      </c>
      <c r="AI107" s="34">
        <v>0</v>
      </c>
      <c r="AJ107" s="34">
        <v>970</v>
      </c>
      <c r="AK107" s="34">
        <v>970</v>
      </c>
      <c r="AL107" s="34">
        <v>8389</v>
      </c>
      <c r="AM107" s="34">
        <v>8389</v>
      </c>
      <c r="AN107" s="34">
        <v>0</v>
      </c>
      <c r="AO107" s="34">
        <v>19877.872651999998</v>
      </c>
      <c r="AP107" s="34">
        <v>18907.872651999998</v>
      </c>
      <c r="AQ107" s="34">
        <v>970</v>
      </c>
      <c r="AR107" s="34">
        <v>-11110</v>
      </c>
      <c r="AS107" s="34">
        <v>0</v>
      </c>
    </row>
    <row r="108" spans="2:45" s="1" customFormat="1" ht="14.25" x14ac:dyDescent="0.2">
      <c r="B108" s="31" t="s">
        <v>4794</v>
      </c>
      <c r="C108" s="32" t="s">
        <v>826</v>
      </c>
      <c r="D108" s="31" t="s">
        <v>827</v>
      </c>
      <c r="E108" s="31" t="s">
        <v>13</v>
      </c>
      <c r="F108" s="31" t="s">
        <v>11</v>
      </c>
      <c r="G108" s="31" t="s">
        <v>19</v>
      </c>
      <c r="H108" s="31" t="s">
        <v>44</v>
      </c>
      <c r="I108" s="31" t="s">
        <v>10</v>
      </c>
      <c r="J108" s="31" t="s">
        <v>21</v>
      </c>
      <c r="K108" s="31" t="s">
        <v>828</v>
      </c>
      <c r="L108" s="33">
        <v>187</v>
      </c>
      <c r="M108" s="150">
        <v>58861.854684999998</v>
      </c>
      <c r="N108" s="34">
        <v>-94513</v>
      </c>
      <c r="O108" s="34">
        <v>90219.259370250002</v>
      </c>
      <c r="P108" s="30">
        <v>-39254.098315000003</v>
      </c>
      <c r="Q108" s="35">
        <v>2371.7636349999998</v>
      </c>
      <c r="R108" s="36">
        <v>39254.098315000003</v>
      </c>
      <c r="S108" s="36">
        <v>1061.6220845718362</v>
      </c>
      <c r="T108" s="36">
        <v>72487.999624257063</v>
      </c>
      <c r="U108" s="37">
        <v>112804.32831825368</v>
      </c>
      <c r="V108" s="38">
        <v>115176.09195325368</v>
      </c>
      <c r="W108" s="34">
        <v>115176.09195325368</v>
      </c>
      <c r="X108" s="34">
        <v>90766.956467821845</v>
      </c>
      <c r="Y108" s="33">
        <v>24409.135485431834</v>
      </c>
      <c r="Z108" s="144">
        <v>0</v>
      </c>
      <c r="AA108" s="34">
        <v>2802.4082289379885</v>
      </c>
      <c r="AB108" s="34">
        <v>11084.548620067591</v>
      </c>
      <c r="AC108" s="34">
        <v>1776.12</v>
      </c>
      <c r="AD108" s="34">
        <v>4872.2992015966947</v>
      </c>
      <c r="AE108" s="34">
        <v>96.13</v>
      </c>
      <c r="AF108" s="34">
        <v>20631.506050602275</v>
      </c>
      <c r="AG108" s="136">
        <v>0</v>
      </c>
      <c r="AH108" s="34">
        <v>1829.0469999999998</v>
      </c>
      <c r="AI108" s="34">
        <v>0</v>
      </c>
      <c r="AJ108" s="34">
        <v>0</v>
      </c>
      <c r="AK108" s="34">
        <v>0</v>
      </c>
      <c r="AL108" s="34">
        <v>0</v>
      </c>
      <c r="AM108" s="34">
        <v>1829.0469999999998</v>
      </c>
      <c r="AN108" s="34">
        <v>1829.0469999999998</v>
      </c>
      <c r="AO108" s="34">
        <v>-39254.098315000003</v>
      </c>
      <c r="AP108" s="34">
        <v>-41083.145315000002</v>
      </c>
      <c r="AQ108" s="34">
        <v>1829.0469999999987</v>
      </c>
      <c r="AR108" s="34">
        <v>-94513</v>
      </c>
      <c r="AS108" s="34">
        <v>0</v>
      </c>
    </row>
    <row r="109" spans="2:45" s="1" customFormat="1" ht="14.25" x14ac:dyDescent="0.2">
      <c r="B109" s="31" t="s">
        <v>4794</v>
      </c>
      <c r="C109" s="32" t="s">
        <v>952</v>
      </c>
      <c r="D109" s="31" t="s">
        <v>953</v>
      </c>
      <c r="E109" s="31" t="s">
        <v>13</v>
      </c>
      <c r="F109" s="31" t="s">
        <v>11</v>
      </c>
      <c r="G109" s="31" t="s">
        <v>19</v>
      </c>
      <c r="H109" s="31" t="s">
        <v>44</v>
      </c>
      <c r="I109" s="31" t="s">
        <v>10</v>
      </c>
      <c r="J109" s="31" t="s">
        <v>12</v>
      </c>
      <c r="K109" s="31" t="s">
        <v>954</v>
      </c>
      <c r="L109" s="33">
        <v>3073</v>
      </c>
      <c r="M109" s="150">
        <v>94683.438611000005</v>
      </c>
      <c r="N109" s="34">
        <v>-34747</v>
      </c>
      <c r="O109" s="34">
        <v>28451.480766779034</v>
      </c>
      <c r="P109" s="30">
        <v>47064.108611000003</v>
      </c>
      <c r="Q109" s="35">
        <v>4047.420822</v>
      </c>
      <c r="R109" s="36">
        <v>0</v>
      </c>
      <c r="S109" s="36">
        <v>0</v>
      </c>
      <c r="T109" s="36">
        <v>6146</v>
      </c>
      <c r="U109" s="37">
        <v>6146.0331423248626</v>
      </c>
      <c r="V109" s="38">
        <v>10193.453964324863</v>
      </c>
      <c r="W109" s="34">
        <v>57257.562575324868</v>
      </c>
      <c r="X109" s="34">
        <v>0</v>
      </c>
      <c r="Y109" s="33">
        <v>57257.562575324868</v>
      </c>
      <c r="Z109" s="144">
        <v>0</v>
      </c>
      <c r="AA109" s="34">
        <v>1818.3219786507052</v>
      </c>
      <c r="AB109" s="34">
        <v>21102.416897824456</v>
      </c>
      <c r="AC109" s="34">
        <v>12881.13</v>
      </c>
      <c r="AD109" s="34">
        <v>2315.4077280000001</v>
      </c>
      <c r="AE109" s="34">
        <v>0</v>
      </c>
      <c r="AF109" s="34">
        <v>38117.276604475155</v>
      </c>
      <c r="AG109" s="136">
        <v>22479</v>
      </c>
      <c r="AH109" s="34">
        <v>38525.67</v>
      </c>
      <c r="AI109" s="34">
        <v>0</v>
      </c>
      <c r="AJ109" s="34">
        <v>4138.8</v>
      </c>
      <c r="AK109" s="34">
        <v>4138.8</v>
      </c>
      <c r="AL109" s="34">
        <v>22479</v>
      </c>
      <c r="AM109" s="34">
        <v>34386.869999999995</v>
      </c>
      <c r="AN109" s="34">
        <v>11907.869999999995</v>
      </c>
      <c r="AO109" s="34">
        <v>47064.108611000003</v>
      </c>
      <c r="AP109" s="34">
        <v>31017.438611000005</v>
      </c>
      <c r="AQ109" s="34">
        <v>16046.669999999998</v>
      </c>
      <c r="AR109" s="34">
        <v>-34747</v>
      </c>
      <c r="AS109" s="34">
        <v>0</v>
      </c>
    </row>
    <row r="110" spans="2:45" s="1" customFormat="1" ht="14.25" x14ac:dyDescent="0.2">
      <c r="B110" s="31" t="s">
        <v>4794</v>
      </c>
      <c r="C110" s="32" t="s">
        <v>162</v>
      </c>
      <c r="D110" s="31" t="s">
        <v>163</v>
      </c>
      <c r="E110" s="31" t="s">
        <v>13</v>
      </c>
      <c r="F110" s="31" t="s">
        <v>11</v>
      </c>
      <c r="G110" s="31" t="s">
        <v>19</v>
      </c>
      <c r="H110" s="31" t="s">
        <v>44</v>
      </c>
      <c r="I110" s="31" t="s">
        <v>10</v>
      </c>
      <c r="J110" s="31" t="s">
        <v>12</v>
      </c>
      <c r="K110" s="31" t="s">
        <v>164</v>
      </c>
      <c r="L110" s="33">
        <v>3402</v>
      </c>
      <c r="M110" s="150">
        <v>84027.530196000007</v>
      </c>
      <c r="N110" s="34">
        <v>2071.6500000000015</v>
      </c>
      <c r="O110" s="34">
        <v>0</v>
      </c>
      <c r="P110" s="30">
        <v>70118.560196000006</v>
      </c>
      <c r="Q110" s="35">
        <v>9122.8776689999995</v>
      </c>
      <c r="R110" s="36">
        <v>0</v>
      </c>
      <c r="S110" s="36">
        <v>8196.6782697174331</v>
      </c>
      <c r="T110" s="36">
        <v>-75.263600235913145</v>
      </c>
      <c r="U110" s="37">
        <v>8121.4584642363725</v>
      </c>
      <c r="V110" s="38">
        <v>17244.336133236371</v>
      </c>
      <c r="W110" s="34">
        <v>87362.896329236377</v>
      </c>
      <c r="X110" s="34">
        <v>15368.771755717433</v>
      </c>
      <c r="Y110" s="33">
        <v>71994.124573518944</v>
      </c>
      <c r="Z110" s="144">
        <v>0</v>
      </c>
      <c r="AA110" s="34">
        <v>7498.3266701266821</v>
      </c>
      <c r="AB110" s="34">
        <v>20249.320506253265</v>
      </c>
      <c r="AC110" s="34">
        <v>14260.21</v>
      </c>
      <c r="AD110" s="34">
        <v>902.60604319459003</v>
      </c>
      <c r="AE110" s="34">
        <v>0</v>
      </c>
      <c r="AF110" s="34">
        <v>42910.463219574536</v>
      </c>
      <c r="AG110" s="136">
        <v>26403</v>
      </c>
      <c r="AH110" s="34">
        <v>39020.379999999997</v>
      </c>
      <c r="AI110" s="34">
        <v>952</v>
      </c>
      <c r="AJ110" s="34">
        <v>952</v>
      </c>
      <c r="AK110" s="34">
        <v>0</v>
      </c>
      <c r="AL110" s="34">
        <v>25451</v>
      </c>
      <c r="AM110" s="34">
        <v>38068.379999999997</v>
      </c>
      <c r="AN110" s="34">
        <v>12617.379999999997</v>
      </c>
      <c r="AO110" s="34">
        <v>70118.560196000006</v>
      </c>
      <c r="AP110" s="34">
        <v>57501.180196000008</v>
      </c>
      <c r="AQ110" s="34">
        <v>12617.380000000005</v>
      </c>
      <c r="AR110" s="34">
        <v>2071.6500000000015</v>
      </c>
      <c r="AS110" s="34">
        <v>0</v>
      </c>
    </row>
    <row r="111" spans="2:45" s="1" customFormat="1" ht="14.25" x14ac:dyDescent="0.2">
      <c r="B111" s="31" t="s">
        <v>4794</v>
      </c>
      <c r="C111" s="32" t="s">
        <v>2180</v>
      </c>
      <c r="D111" s="31" t="s">
        <v>2181</v>
      </c>
      <c r="E111" s="31" t="s">
        <v>13</v>
      </c>
      <c r="F111" s="31" t="s">
        <v>11</v>
      </c>
      <c r="G111" s="31" t="s">
        <v>19</v>
      </c>
      <c r="H111" s="31" t="s">
        <v>44</v>
      </c>
      <c r="I111" s="31" t="s">
        <v>10</v>
      </c>
      <c r="J111" s="31" t="s">
        <v>21</v>
      </c>
      <c r="K111" s="31" t="s">
        <v>2182</v>
      </c>
      <c r="L111" s="33">
        <v>207</v>
      </c>
      <c r="M111" s="150">
        <v>19130.895426999999</v>
      </c>
      <c r="N111" s="34">
        <v>9573</v>
      </c>
      <c r="O111" s="34">
        <v>0</v>
      </c>
      <c r="P111" s="30">
        <v>30728.562426999997</v>
      </c>
      <c r="Q111" s="35">
        <v>710.37624000000005</v>
      </c>
      <c r="R111" s="36">
        <v>0</v>
      </c>
      <c r="S111" s="36">
        <v>66.131420571453958</v>
      </c>
      <c r="T111" s="36">
        <v>347.86857942854601</v>
      </c>
      <c r="U111" s="37">
        <v>414.00223249633797</v>
      </c>
      <c r="V111" s="38">
        <v>1124.378472496338</v>
      </c>
      <c r="W111" s="34">
        <v>31852.940899496334</v>
      </c>
      <c r="X111" s="34">
        <v>123.99641357145083</v>
      </c>
      <c r="Y111" s="33">
        <v>31728.944485924883</v>
      </c>
      <c r="Z111" s="144">
        <v>0</v>
      </c>
      <c r="AA111" s="34">
        <v>3868.02152738732</v>
      </c>
      <c r="AB111" s="34">
        <v>2156.210345832138</v>
      </c>
      <c r="AC111" s="34">
        <v>3102.3199999999997</v>
      </c>
      <c r="AD111" s="34">
        <v>1893.5</v>
      </c>
      <c r="AE111" s="34">
        <v>707.4</v>
      </c>
      <c r="AF111" s="34">
        <v>11727.451873219457</v>
      </c>
      <c r="AG111" s="136">
        <v>0</v>
      </c>
      <c r="AH111" s="34">
        <v>2024.6669999999997</v>
      </c>
      <c r="AI111" s="34">
        <v>0</v>
      </c>
      <c r="AJ111" s="34">
        <v>0</v>
      </c>
      <c r="AK111" s="34">
        <v>0</v>
      </c>
      <c r="AL111" s="34">
        <v>0</v>
      </c>
      <c r="AM111" s="34">
        <v>2024.6669999999997</v>
      </c>
      <c r="AN111" s="34">
        <v>2024.6669999999997</v>
      </c>
      <c r="AO111" s="34">
        <v>30728.562426999997</v>
      </c>
      <c r="AP111" s="34">
        <v>28703.895426999996</v>
      </c>
      <c r="AQ111" s="34">
        <v>2024.6670000000013</v>
      </c>
      <c r="AR111" s="34">
        <v>9573</v>
      </c>
      <c r="AS111" s="34">
        <v>0</v>
      </c>
    </row>
    <row r="112" spans="2:45" s="1" customFormat="1" ht="14.25" x14ac:dyDescent="0.2">
      <c r="B112" s="31" t="s">
        <v>4794</v>
      </c>
      <c r="C112" s="32" t="s">
        <v>4566</v>
      </c>
      <c r="D112" s="31" t="s">
        <v>4567</v>
      </c>
      <c r="E112" s="31" t="s">
        <v>13</v>
      </c>
      <c r="F112" s="31" t="s">
        <v>11</v>
      </c>
      <c r="G112" s="31" t="s">
        <v>19</v>
      </c>
      <c r="H112" s="31" t="s">
        <v>44</v>
      </c>
      <c r="I112" s="31" t="s">
        <v>10</v>
      </c>
      <c r="J112" s="31" t="s">
        <v>21</v>
      </c>
      <c r="K112" s="31" t="s">
        <v>4568</v>
      </c>
      <c r="L112" s="33">
        <v>998</v>
      </c>
      <c r="M112" s="150">
        <v>68906.149071000007</v>
      </c>
      <c r="N112" s="34">
        <v>-56457</v>
      </c>
      <c r="O112" s="34">
        <v>31832.658290433574</v>
      </c>
      <c r="P112" s="30">
        <v>22823.149071000007</v>
      </c>
      <c r="Q112" s="35">
        <v>2098.3851260000001</v>
      </c>
      <c r="R112" s="36">
        <v>0</v>
      </c>
      <c r="S112" s="36">
        <v>956.46462628608163</v>
      </c>
      <c r="T112" s="36">
        <v>6385.1677816516312</v>
      </c>
      <c r="U112" s="37">
        <v>7341.6719977142002</v>
      </c>
      <c r="V112" s="38">
        <v>9440.0571237141994</v>
      </c>
      <c r="W112" s="34">
        <v>32263.206194714207</v>
      </c>
      <c r="X112" s="34">
        <v>9541.4018157196442</v>
      </c>
      <c r="Y112" s="33">
        <v>22721.804378994562</v>
      </c>
      <c r="Z112" s="144">
        <v>0</v>
      </c>
      <c r="AA112" s="34">
        <v>2348.4652324740773</v>
      </c>
      <c r="AB112" s="34">
        <v>5003.996355692605</v>
      </c>
      <c r="AC112" s="34">
        <v>5828.52</v>
      </c>
      <c r="AD112" s="34">
        <v>861.09542781249979</v>
      </c>
      <c r="AE112" s="34">
        <v>388.18</v>
      </c>
      <c r="AF112" s="34">
        <v>14430.257015979183</v>
      </c>
      <c r="AG112" s="136">
        <v>21270</v>
      </c>
      <c r="AH112" s="34">
        <v>21470</v>
      </c>
      <c r="AI112" s="34">
        <v>0</v>
      </c>
      <c r="AJ112" s="34">
        <v>200</v>
      </c>
      <c r="AK112" s="34">
        <v>200</v>
      </c>
      <c r="AL112" s="34">
        <v>21270</v>
      </c>
      <c r="AM112" s="34">
        <v>21270</v>
      </c>
      <c r="AN112" s="34">
        <v>0</v>
      </c>
      <c r="AO112" s="34">
        <v>22823.149071000007</v>
      </c>
      <c r="AP112" s="34">
        <v>22623.149071000007</v>
      </c>
      <c r="AQ112" s="34">
        <v>200</v>
      </c>
      <c r="AR112" s="34">
        <v>-56457</v>
      </c>
      <c r="AS112" s="34">
        <v>0</v>
      </c>
    </row>
    <row r="113" spans="2:45" s="1" customFormat="1" ht="14.25" x14ac:dyDescent="0.2">
      <c r="B113" s="31" t="s">
        <v>4794</v>
      </c>
      <c r="C113" s="32" t="s">
        <v>4155</v>
      </c>
      <c r="D113" s="31" t="s">
        <v>4156</v>
      </c>
      <c r="E113" s="31" t="s">
        <v>13</v>
      </c>
      <c r="F113" s="31" t="s">
        <v>11</v>
      </c>
      <c r="G113" s="31" t="s">
        <v>19</v>
      </c>
      <c r="H113" s="31" t="s">
        <v>44</v>
      </c>
      <c r="I113" s="31" t="s">
        <v>10</v>
      </c>
      <c r="J113" s="31" t="s">
        <v>14</v>
      </c>
      <c r="K113" s="31" t="s">
        <v>4157</v>
      </c>
      <c r="L113" s="33">
        <v>5361</v>
      </c>
      <c r="M113" s="150">
        <v>256868.90253200004</v>
      </c>
      <c r="N113" s="34">
        <v>-65683</v>
      </c>
      <c r="O113" s="34">
        <v>50316.932585171911</v>
      </c>
      <c r="P113" s="30">
        <v>183245.37553200003</v>
      </c>
      <c r="Q113" s="35">
        <v>13098.948043</v>
      </c>
      <c r="R113" s="36">
        <v>0</v>
      </c>
      <c r="S113" s="36">
        <v>5355.9916902877712</v>
      </c>
      <c r="T113" s="36">
        <v>5366.0083097122288</v>
      </c>
      <c r="U113" s="37">
        <v>10722.057818419651</v>
      </c>
      <c r="V113" s="38">
        <v>23821.005861419653</v>
      </c>
      <c r="W113" s="34">
        <v>207066.3813934197</v>
      </c>
      <c r="X113" s="34">
        <v>10042.484419287764</v>
      </c>
      <c r="Y113" s="33">
        <v>197023.89697413193</v>
      </c>
      <c r="Z113" s="144">
        <v>0</v>
      </c>
      <c r="AA113" s="34">
        <v>6165.3648918272474</v>
      </c>
      <c r="AB113" s="34">
        <v>32326.216565193754</v>
      </c>
      <c r="AC113" s="34">
        <v>22471.77</v>
      </c>
      <c r="AD113" s="34">
        <v>7514.6797355250001</v>
      </c>
      <c r="AE113" s="34">
        <v>1318.93</v>
      </c>
      <c r="AF113" s="34">
        <v>69796.96119254599</v>
      </c>
      <c r="AG113" s="136">
        <v>48871</v>
      </c>
      <c r="AH113" s="34">
        <v>63432.472999999998</v>
      </c>
      <c r="AI113" s="34">
        <v>0</v>
      </c>
      <c r="AJ113" s="34">
        <v>4499</v>
      </c>
      <c r="AK113" s="34">
        <v>4499</v>
      </c>
      <c r="AL113" s="34">
        <v>48871</v>
      </c>
      <c r="AM113" s="34">
        <v>58933.472999999998</v>
      </c>
      <c r="AN113" s="34">
        <v>10062.472999999998</v>
      </c>
      <c r="AO113" s="34">
        <v>183245.37553200003</v>
      </c>
      <c r="AP113" s="34">
        <v>168683.90253200004</v>
      </c>
      <c r="AQ113" s="34">
        <v>14561.472999999998</v>
      </c>
      <c r="AR113" s="34">
        <v>-65683</v>
      </c>
      <c r="AS113" s="34">
        <v>0</v>
      </c>
    </row>
    <row r="114" spans="2:45" s="1" customFormat="1" ht="14.25" x14ac:dyDescent="0.2">
      <c r="B114" s="31" t="s">
        <v>4794</v>
      </c>
      <c r="C114" s="32" t="s">
        <v>3838</v>
      </c>
      <c r="D114" s="31" t="s">
        <v>3839</v>
      </c>
      <c r="E114" s="31" t="s">
        <v>13</v>
      </c>
      <c r="F114" s="31" t="s">
        <v>11</v>
      </c>
      <c r="G114" s="31" t="s">
        <v>19</v>
      </c>
      <c r="H114" s="31" t="s">
        <v>44</v>
      </c>
      <c r="I114" s="31" t="s">
        <v>10</v>
      </c>
      <c r="J114" s="31" t="s">
        <v>12</v>
      </c>
      <c r="K114" s="31" t="s">
        <v>3840</v>
      </c>
      <c r="L114" s="33">
        <v>1459</v>
      </c>
      <c r="M114" s="150">
        <v>41453.383706000001</v>
      </c>
      <c r="N114" s="34">
        <v>-6529</v>
      </c>
      <c r="O114" s="34">
        <v>5667.733336983918</v>
      </c>
      <c r="P114" s="30">
        <v>-98797.406294</v>
      </c>
      <c r="Q114" s="35">
        <v>1245.133746</v>
      </c>
      <c r="R114" s="36">
        <v>98797.406294</v>
      </c>
      <c r="S114" s="36">
        <v>695.82724685741005</v>
      </c>
      <c r="T114" s="36">
        <v>-1056.6378450338671</v>
      </c>
      <c r="U114" s="37">
        <v>98437.126515483964</v>
      </c>
      <c r="V114" s="38">
        <v>99682.260261483971</v>
      </c>
      <c r="W114" s="34">
        <v>99682.260261483971</v>
      </c>
      <c r="X114" s="34">
        <v>6336.1245198413235</v>
      </c>
      <c r="Y114" s="33">
        <v>93346.135741642647</v>
      </c>
      <c r="Z114" s="144">
        <v>0</v>
      </c>
      <c r="AA114" s="34">
        <v>17238.659384148574</v>
      </c>
      <c r="AB114" s="34">
        <v>7469.4160077343149</v>
      </c>
      <c r="AC114" s="34">
        <v>7503.24</v>
      </c>
      <c r="AD114" s="34">
        <v>1111</v>
      </c>
      <c r="AE114" s="34">
        <v>0</v>
      </c>
      <c r="AF114" s="34">
        <v>33322.31539188289</v>
      </c>
      <c r="AG114" s="136">
        <v>0</v>
      </c>
      <c r="AH114" s="34">
        <v>16826.21</v>
      </c>
      <c r="AI114" s="34">
        <v>0</v>
      </c>
      <c r="AJ114" s="34">
        <v>500</v>
      </c>
      <c r="AK114" s="34">
        <v>500</v>
      </c>
      <c r="AL114" s="34">
        <v>0</v>
      </c>
      <c r="AM114" s="34">
        <v>16326.21</v>
      </c>
      <c r="AN114" s="34">
        <v>16326.21</v>
      </c>
      <c r="AO114" s="34">
        <v>-98797.406294</v>
      </c>
      <c r="AP114" s="34">
        <v>-115623.61629400001</v>
      </c>
      <c r="AQ114" s="34">
        <v>16826.210000000006</v>
      </c>
      <c r="AR114" s="34">
        <v>-95476</v>
      </c>
      <c r="AS114" s="34">
        <v>88947</v>
      </c>
    </row>
    <row r="115" spans="2:45" s="1" customFormat="1" ht="14.25" x14ac:dyDescent="0.2">
      <c r="B115" s="31" t="s">
        <v>4794</v>
      </c>
      <c r="C115" s="32" t="s">
        <v>3988</v>
      </c>
      <c r="D115" s="31" t="s">
        <v>3989</v>
      </c>
      <c r="E115" s="31" t="s">
        <v>13</v>
      </c>
      <c r="F115" s="31" t="s">
        <v>11</v>
      </c>
      <c r="G115" s="31" t="s">
        <v>19</v>
      </c>
      <c r="H115" s="31" t="s">
        <v>44</v>
      </c>
      <c r="I115" s="31" t="s">
        <v>10</v>
      </c>
      <c r="J115" s="31" t="s">
        <v>21</v>
      </c>
      <c r="K115" s="31" t="s">
        <v>3990</v>
      </c>
      <c r="L115" s="33">
        <v>843</v>
      </c>
      <c r="M115" s="150">
        <v>37097.080846000004</v>
      </c>
      <c r="N115" s="34">
        <v>-11983</v>
      </c>
      <c r="O115" s="34">
        <v>9923.2000000000007</v>
      </c>
      <c r="P115" s="30">
        <v>51515.880846</v>
      </c>
      <c r="Q115" s="35">
        <v>1461.1608269999999</v>
      </c>
      <c r="R115" s="36">
        <v>0</v>
      </c>
      <c r="S115" s="36">
        <v>1222.4850137147553</v>
      </c>
      <c r="T115" s="36">
        <v>463.51498628524473</v>
      </c>
      <c r="U115" s="37">
        <v>1686.0090917604489</v>
      </c>
      <c r="V115" s="38">
        <v>3147.169918760449</v>
      </c>
      <c r="W115" s="34">
        <v>54663.050764760446</v>
      </c>
      <c r="X115" s="34">
        <v>2292.1594007147578</v>
      </c>
      <c r="Y115" s="33">
        <v>52370.891364045689</v>
      </c>
      <c r="Z115" s="144">
        <v>0</v>
      </c>
      <c r="AA115" s="34">
        <v>1825.6946523022709</v>
      </c>
      <c r="AB115" s="34">
        <v>2801.1571288988798</v>
      </c>
      <c r="AC115" s="34">
        <v>10183.540000000001</v>
      </c>
      <c r="AD115" s="34">
        <v>418.5</v>
      </c>
      <c r="AE115" s="34">
        <v>968.12</v>
      </c>
      <c r="AF115" s="34">
        <v>16197.011781201152</v>
      </c>
      <c r="AG115" s="136">
        <v>24500</v>
      </c>
      <c r="AH115" s="34">
        <v>26559.8</v>
      </c>
      <c r="AI115" s="34">
        <v>0</v>
      </c>
      <c r="AJ115" s="34">
        <v>2059.8000000000002</v>
      </c>
      <c r="AK115" s="34">
        <v>2059.8000000000002</v>
      </c>
      <c r="AL115" s="34">
        <v>24500</v>
      </c>
      <c r="AM115" s="34">
        <v>24500</v>
      </c>
      <c r="AN115" s="34">
        <v>0</v>
      </c>
      <c r="AO115" s="34">
        <v>51515.880846</v>
      </c>
      <c r="AP115" s="34">
        <v>49456.080845999997</v>
      </c>
      <c r="AQ115" s="34">
        <v>2059.8000000000029</v>
      </c>
      <c r="AR115" s="34">
        <v>-11983</v>
      </c>
      <c r="AS115" s="34">
        <v>0</v>
      </c>
    </row>
    <row r="116" spans="2:45" s="1" customFormat="1" ht="14.25" x14ac:dyDescent="0.2">
      <c r="B116" s="31" t="s">
        <v>4794</v>
      </c>
      <c r="C116" s="32" t="s">
        <v>2329</v>
      </c>
      <c r="D116" s="31" t="s">
        <v>2330</v>
      </c>
      <c r="E116" s="31" t="s">
        <v>13</v>
      </c>
      <c r="F116" s="31" t="s">
        <v>11</v>
      </c>
      <c r="G116" s="31" t="s">
        <v>19</v>
      </c>
      <c r="H116" s="31" t="s">
        <v>44</v>
      </c>
      <c r="I116" s="31" t="s">
        <v>10</v>
      </c>
      <c r="J116" s="31" t="s">
        <v>12</v>
      </c>
      <c r="K116" s="31" t="s">
        <v>2331</v>
      </c>
      <c r="L116" s="33">
        <v>4989</v>
      </c>
      <c r="M116" s="150">
        <v>256477.86541799997</v>
      </c>
      <c r="N116" s="34">
        <v>-34882</v>
      </c>
      <c r="O116" s="34">
        <v>0</v>
      </c>
      <c r="P116" s="30">
        <v>236449.56541799998</v>
      </c>
      <c r="Q116" s="35">
        <v>22925.026867</v>
      </c>
      <c r="R116" s="36">
        <v>0</v>
      </c>
      <c r="S116" s="36">
        <v>9662.5071325751378</v>
      </c>
      <c r="T116" s="36">
        <v>315.4928674248622</v>
      </c>
      <c r="U116" s="37">
        <v>9978.0538063972472</v>
      </c>
      <c r="V116" s="38">
        <v>32903.080673397249</v>
      </c>
      <c r="W116" s="34">
        <v>269352.64609139721</v>
      </c>
      <c r="X116" s="34">
        <v>18117.200873575144</v>
      </c>
      <c r="Y116" s="33">
        <v>251235.44521782207</v>
      </c>
      <c r="Z116" s="144">
        <v>0</v>
      </c>
      <c r="AA116" s="34">
        <v>28710.849201140587</v>
      </c>
      <c r="AB116" s="34">
        <v>34710.264092715348</v>
      </c>
      <c r="AC116" s="34">
        <v>20912.46</v>
      </c>
      <c r="AD116" s="34">
        <v>10432.845037076228</v>
      </c>
      <c r="AE116" s="34">
        <v>887.57</v>
      </c>
      <c r="AF116" s="34">
        <v>95653.988330932174</v>
      </c>
      <c r="AG116" s="136">
        <v>104139</v>
      </c>
      <c r="AH116" s="34">
        <v>106816.7</v>
      </c>
      <c r="AI116" s="34">
        <v>563</v>
      </c>
      <c r="AJ116" s="34">
        <v>3240.7000000000003</v>
      </c>
      <c r="AK116" s="34">
        <v>2677.7000000000003</v>
      </c>
      <c r="AL116" s="34">
        <v>103576</v>
      </c>
      <c r="AM116" s="34">
        <v>103576</v>
      </c>
      <c r="AN116" s="34">
        <v>0</v>
      </c>
      <c r="AO116" s="34">
        <v>236449.56541799998</v>
      </c>
      <c r="AP116" s="34">
        <v>233771.86541799997</v>
      </c>
      <c r="AQ116" s="34">
        <v>2677.7000000000116</v>
      </c>
      <c r="AR116" s="34">
        <v>-34882</v>
      </c>
      <c r="AS116" s="34">
        <v>0</v>
      </c>
    </row>
    <row r="117" spans="2:45" s="1" customFormat="1" ht="14.25" x14ac:dyDescent="0.2">
      <c r="B117" s="31" t="s">
        <v>4794</v>
      </c>
      <c r="C117" s="32" t="s">
        <v>605</v>
      </c>
      <c r="D117" s="31" t="s">
        <v>606</v>
      </c>
      <c r="E117" s="31" t="s">
        <v>13</v>
      </c>
      <c r="F117" s="31" t="s">
        <v>11</v>
      </c>
      <c r="G117" s="31" t="s">
        <v>19</v>
      </c>
      <c r="H117" s="31" t="s">
        <v>44</v>
      </c>
      <c r="I117" s="31" t="s">
        <v>10</v>
      </c>
      <c r="J117" s="31" t="s">
        <v>14</v>
      </c>
      <c r="K117" s="31" t="s">
        <v>607</v>
      </c>
      <c r="L117" s="33">
        <v>6111</v>
      </c>
      <c r="M117" s="150">
        <v>355286.44942099997</v>
      </c>
      <c r="N117" s="34">
        <v>-215367.96000000002</v>
      </c>
      <c r="O117" s="34">
        <v>132173.7989332272</v>
      </c>
      <c r="P117" s="30">
        <v>201463.35736309993</v>
      </c>
      <c r="Q117" s="35">
        <v>21068.500233999999</v>
      </c>
      <c r="R117" s="36">
        <v>0</v>
      </c>
      <c r="S117" s="36">
        <v>2806.9044205725068</v>
      </c>
      <c r="T117" s="36">
        <v>9415.0955794274923</v>
      </c>
      <c r="U117" s="37">
        <v>12222.065907174501</v>
      </c>
      <c r="V117" s="38">
        <v>33290.566141174502</v>
      </c>
      <c r="W117" s="34">
        <v>234753.92350427443</v>
      </c>
      <c r="X117" s="34">
        <v>5262.9457885725133</v>
      </c>
      <c r="Y117" s="33">
        <v>229490.97771570191</v>
      </c>
      <c r="Z117" s="144">
        <v>0</v>
      </c>
      <c r="AA117" s="34">
        <v>5570.250826153474</v>
      </c>
      <c r="AB117" s="34">
        <v>46909.504356448386</v>
      </c>
      <c r="AC117" s="34">
        <v>44796.740000000005</v>
      </c>
      <c r="AD117" s="34">
        <v>1049.0943925250001</v>
      </c>
      <c r="AE117" s="34">
        <v>0</v>
      </c>
      <c r="AF117" s="34">
        <v>98325.589575126869</v>
      </c>
      <c r="AG117" s="136">
        <v>0</v>
      </c>
      <c r="AH117" s="34">
        <v>102706.8679421</v>
      </c>
      <c r="AI117" s="34">
        <v>0</v>
      </c>
      <c r="AJ117" s="34">
        <v>35528.6449421</v>
      </c>
      <c r="AK117" s="34">
        <v>35528.6449421</v>
      </c>
      <c r="AL117" s="34">
        <v>0</v>
      </c>
      <c r="AM117" s="34">
        <v>67178.222999999998</v>
      </c>
      <c r="AN117" s="34">
        <v>67178.222999999998</v>
      </c>
      <c r="AO117" s="34">
        <v>201463.35736309993</v>
      </c>
      <c r="AP117" s="34">
        <v>98756.489420999947</v>
      </c>
      <c r="AQ117" s="34">
        <v>102706.86794209998</v>
      </c>
      <c r="AR117" s="34">
        <v>-215367.96000000002</v>
      </c>
      <c r="AS117" s="34">
        <v>0</v>
      </c>
    </row>
    <row r="118" spans="2:45" s="1" customFormat="1" ht="14.25" x14ac:dyDescent="0.2">
      <c r="B118" s="31" t="s">
        <v>4794</v>
      </c>
      <c r="C118" s="32" t="s">
        <v>1088</v>
      </c>
      <c r="D118" s="31" t="s">
        <v>1089</v>
      </c>
      <c r="E118" s="31" t="s">
        <v>13</v>
      </c>
      <c r="F118" s="31" t="s">
        <v>11</v>
      </c>
      <c r="G118" s="31" t="s">
        <v>19</v>
      </c>
      <c r="H118" s="31" t="s">
        <v>44</v>
      </c>
      <c r="I118" s="31" t="s">
        <v>10</v>
      </c>
      <c r="J118" s="31" t="s">
        <v>14</v>
      </c>
      <c r="K118" s="31" t="s">
        <v>1090</v>
      </c>
      <c r="L118" s="33">
        <v>5158</v>
      </c>
      <c r="M118" s="150">
        <v>119689.3287</v>
      </c>
      <c r="N118" s="34">
        <v>-51753</v>
      </c>
      <c r="O118" s="34">
        <v>19550.8743750631</v>
      </c>
      <c r="P118" s="30">
        <v>-3075.5773000000045</v>
      </c>
      <c r="Q118" s="35">
        <v>11287.608101</v>
      </c>
      <c r="R118" s="36">
        <v>3075.5773000000045</v>
      </c>
      <c r="S118" s="36">
        <v>8086.3932777173914</v>
      </c>
      <c r="T118" s="36">
        <v>12699.092317513059</v>
      </c>
      <c r="U118" s="37">
        <v>23861.19156608923</v>
      </c>
      <c r="V118" s="38">
        <v>35148.799667089232</v>
      </c>
      <c r="W118" s="34">
        <v>35148.799667089232</v>
      </c>
      <c r="X118" s="34">
        <v>30500.847787780491</v>
      </c>
      <c r="Y118" s="33">
        <v>4647.9518793087409</v>
      </c>
      <c r="Z118" s="144">
        <v>0</v>
      </c>
      <c r="AA118" s="34">
        <v>11759.793319809351</v>
      </c>
      <c r="AB118" s="34">
        <v>31983.408087475145</v>
      </c>
      <c r="AC118" s="34">
        <v>21620.86</v>
      </c>
      <c r="AD118" s="34">
        <v>2735.18876765</v>
      </c>
      <c r="AE118" s="34">
        <v>134.5</v>
      </c>
      <c r="AF118" s="34">
        <v>68233.750174934496</v>
      </c>
      <c r="AG118" s="136">
        <v>6342</v>
      </c>
      <c r="AH118" s="34">
        <v>60170.093999999997</v>
      </c>
      <c r="AI118" s="34">
        <v>0</v>
      </c>
      <c r="AJ118" s="34">
        <v>3468.2000000000003</v>
      </c>
      <c r="AK118" s="34">
        <v>3468.2000000000003</v>
      </c>
      <c r="AL118" s="34">
        <v>6342</v>
      </c>
      <c r="AM118" s="34">
        <v>56701.894</v>
      </c>
      <c r="AN118" s="34">
        <v>50359.894</v>
      </c>
      <c r="AO118" s="34">
        <v>-3075.5773000000045</v>
      </c>
      <c r="AP118" s="34">
        <v>-56903.671300000002</v>
      </c>
      <c r="AQ118" s="34">
        <v>53828.093999999997</v>
      </c>
      <c r="AR118" s="34">
        <v>-51753</v>
      </c>
      <c r="AS118" s="34">
        <v>0</v>
      </c>
    </row>
    <row r="119" spans="2:45" s="1" customFormat="1" ht="14.25" x14ac:dyDescent="0.2">
      <c r="B119" s="31" t="s">
        <v>4794</v>
      </c>
      <c r="C119" s="32" t="s">
        <v>517</v>
      </c>
      <c r="D119" s="31" t="s">
        <v>518</v>
      </c>
      <c r="E119" s="31" t="s">
        <v>13</v>
      </c>
      <c r="F119" s="31" t="s">
        <v>11</v>
      </c>
      <c r="G119" s="31" t="s">
        <v>19</v>
      </c>
      <c r="H119" s="31" t="s">
        <v>44</v>
      </c>
      <c r="I119" s="31" t="s">
        <v>10</v>
      </c>
      <c r="J119" s="31" t="s">
        <v>14</v>
      </c>
      <c r="K119" s="31" t="s">
        <v>519</v>
      </c>
      <c r="L119" s="33">
        <v>6547</v>
      </c>
      <c r="M119" s="150">
        <v>132263.63792399998</v>
      </c>
      <c r="N119" s="34">
        <v>-161014</v>
      </c>
      <c r="O119" s="34">
        <v>119719.58139764197</v>
      </c>
      <c r="P119" s="30">
        <v>137974.00171639997</v>
      </c>
      <c r="Q119" s="35">
        <v>11004.303741</v>
      </c>
      <c r="R119" s="36">
        <v>0</v>
      </c>
      <c r="S119" s="36">
        <v>7789.8089600029907</v>
      </c>
      <c r="T119" s="36">
        <v>5304.1910399970093</v>
      </c>
      <c r="U119" s="37">
        <v>13094.070609437318</v>
      </c>
      <c r="V119" s="38">
        <v>24098.37435043732</v>
      </c>
      <c r="W119" s="34">
        <v>162072.37606683729</v>
      </c>
      <c r="X119" s="34">
        <v>14605.891800002952</v>
      </c>
      <c r="Y119" s="33">
        <v>147466.48426683433</v>
      </c>
      <c r="Z119" s="144">
        <v>0</v>
      </c>
      <c r="AA119" s="34">
        <v>10909.530597831947</v>
      </c>
      <c r="AB119" s="34">
        <v>41220.542530791194</v>
      </c>
      <c r="AC119" s="34">
        <v>27443.14</v>
      </c>
      <c r="AD119" s="34">
        <v>5466.4253570006404</v>
      </c>
      <c r="AE119" s="34">
        <v>469.39</v>
      </c>
      <c r="AF119" s="34">
        <v>85509.028485623785</v>
      </c>
      <c r="AG119" s="136">
        <v>165840</v>
      </c>
      <c r="AH119" s="34">
        <v>179066.36379239999</v>
      </c>
      <c r="AI119" s="34">
        <v>0</v>
      </c>
      <c r="AJ119" s="34">
        <v>13226.3637924</v>
      </c>
      <c r="AK119" s="34">
        <v>13226.3637924</v>
      </c>
      <c r="AL119" s="34">
        <v>165840</v>
      </c>
      <c r="AM119" s="34">
        <v>165840</v>
      </c>
      <c r="AN119" s="34">
        <v>0</v>
      </c>
      <c r="AO119" s="34">
        <v>137974.00171639997</v>
      </c>
      <c r="AP119" s="34">
        <v>124747.63792399998</v>
      </c>
      <c r="AQ119" s="34">
        <v>13226.363792399992</v>
      </c>
      <c r="AR119" s="34">
        <v>-292479</v>
      </c>
      <c r="AS119" s="34">
        <v>131465</v>
      </c>
    </row>
    <row r="120" spans="2:45" s="1" customFormat="1" ht="14.25" x14ac:dyDescent="0.2">
      <c r="B120" s="31" t="s">
        <v>4794</v>
      </c>
      <c r="C120" s="32" t="s">
        <v>2254</v>
      </c>
      <c r="D120" s="31" t="s">
        <v>2255</v>
      </c>
      <c r="E120" s="31" t="s">
        <v>13</v>
      </c>
      <c r="F120" s="31" t="s">
        <v>11</v>
      </c>
      <c r="G120" s="31" t="s">
        <v>19</v>
      </c>
      <c r="H120" s="31" t="s">
        <v>44</v>
      </c>
      <c r="I120" s="31" t="s">
        <v>10</v>
      </c>
      <c r="J120" s="31" t="s">
        <v>12</v>
      </c>
      <c r="K120" s="31" t="s">
        <v>2256</v>
      </c>
      <c r="L120" s="33">
        <v>1515</v>
      </c>
      <c r="M120" s="150">
        <v>52623.318026000001</v>
      </c>
      <c r="N120" s="34">
        <v>-35875</v>
      </c>
      <c r="O120" s="34">
        <v>11988.510577575315</v>
      </c>
      <c r="P120" s="30">
        <v>60158.218026000002</v>
      </c>
      <c r="Q120" s="35">
        <v>3262.255905</v>
      </c>
      <c r="R120" s="36">
        <v>0</v>
      </c>
      <c r="S120" s="36">
        <v>1769.8958468578226</v>
      </c>
      <c r="T120" s="36">
        <v>1260.1041531421774</v>
      </c>
      <c r="U120" s="37">
        <v>3030.0163392847921</v>
      </c>
      <c r="V120" s="38">
        <v>6292.2722442847917</v>
      </c>
      <c r="W120" s="34">
        <v>66450.49027028479</v>
      </c>
      <c r="X120" s="34">
        <v>3318.5547128578182</v>
      </c>
      <c r="Y120" s="33">
        <v>63131.935557426972</v>
      </c>
      <c r="Z120" s="144">
        <v>0</v>
      </c>
      <c r="AA120" s="34">
        <v>1358.629434671913</v>
      </c>
      <c r="AB120" s="34">
        <v>7790.9320334207159</v>
      </c>
      <c r="AC120" s="34">
        <v>7116.58</v>
      </c>
      <c r="AD120" s="34">
        <v>405.5</v>
      </c>
      <c r="AE120" s="34">
        <v>0</v>
      </c>
      <c r="AF120" s="34">
        <v>16671.641468092628</v>
      </c>
      <c r="AG120" s="136">
        <v>41353</v>
      </c>
      <c r="AH120" s="34">
        <v>43409.9</v>
      </c>
      <c r="AI120" s="34">
        <v>0</v>
      </c>
      <c r="AJ120" s="34">
        <v>2056.9</v>
      </c>
      <c r="AK120" s="34">
        <v>2056.9</v>
      </c>
      <c r="AL120" s="34">
        <v>41353</v>
      </c>
      <c r="AM120" s="34">
        <v>41353</v>
      </c>
      <c r="AN120" s="34">
        <v>0</v>
      </c>
      <c r="AO120" s="34">
        <v>60158.218026000002</v>
      </c>
      <c r="AP120" s="34">
        <v>58101.318026000001</v>
      </c>
      <c r="AQ120" s="34">
        <v>2056.9000000000015</v>
      </c>
      <c r="AR120" s="34">
        <v>-35875</v>
      </c>
      <c r="AS120" s="34">
        <v>0</v>
      </c>
    </row>
    <row r="121" spans="2:45" s="1" customFormat="1" ht="14.25" x14ac:dyDescent="0.2">
      <c r="B121" s="31" t="s">
        <v>4794</v>
      </c>
      <c r="C121" s="32" t="s">
        <v>4290</v>
      </c>
      <c r="D121" s="31" t="s">
        <v>4291</v>
      </c>
      <c r="E121" s="31" t="s">
        <v>13</v>
      </c>
      <c r="F121" s="31" t="s">
        <v>11</v>
      </c>
      <c r="G121" s="31" t="s">
        <v>19</v>
      </c>
      <c r="H121" s="31" t="s">
        <v>44</v>
      </c>
      <c r="I121" s="31" t="s">
        <v>10</v>
      </c>
      <c r="J121" s="31" t="s">
        <v>14</v>
      </c>
      <c r="K121" s="31" t="s">
        <v>4292</v>
      </c>
      <c r="L121" s="33">
        <v>6517</v>
      </c>
      <c r="M121" s="150">
        <v>270560.816796</v>
      </c>
      <c r="N121" s="34">
        <v>158115.34</v>
      </c>
      <c r="O121" s="34">
        <v>0</v>
      </c>
      <c r="P121" s="30">
        <v>506328.15679599997</v>
      </c>
      <c r="Q121" s="35">
        <v>467.63611800000001</v>
      </c>
      <c r="R121" s="36">
        <v>0</v>
      </c>
      <c r="S121" s="36">
        <v>0</v>
      </c>
      <c r="T121" s="36">
        <v>13034</v>
      </c>
      <c r="U121" s="37">
        <v>13034.070285887123</v>
      </c>
      <c r="V121" s="38">
        <v>13501.706403887123</v>
      </c>
      <c r="W121" s="34">
        <v>519829.8631998871</v>
      </c>
      <c r="X121" s="34">
        <v>0</v>
      </c>
      <c r="Y121" s="33">
        <v>519829.8631998871</v>
      </c>
      <c r="Z121" s="144">
        <v>18410.550721405594</v>
      </c>
      <c r="AA121" s="34">
        <v>11630.663768566017</v>
      </c>
      <c r="AB121" s="34">
        <v>59757.926058820245</v>
      </c>
      <c r="AC121" s="34">
        <v>27317.39</v>
      </c>
      <c r="AD121" s="34">
        <v>5767.4891106494197</v>
      </c>
      <c r="AE121" s="34">
        <v>1852.15</v>
      </c>
      <c r="AF121" s="34">
        <v>124736.16965944126</v>
      </c>
      <c r="AG121" s="136">
        <v>217804</v>
      </c>
      <c r="AH121" s="34">
        <v>217804</v>
      </c>
      <c r="AI121" s="34">
        <v>0</v>
      </c>
      <c r="AJ121" s="34">
        <v>0</v>
      </c>
      <c r="AK121" s="34">
        <v>0</v>
      </c>
      <c r="AL121" s="34">
        <v>217804</v>
      </c>
      <c r="AM121" s="34">
        <v>217804</v>
      </c>
      <c r="AN121" s="34">
        <v>0</v>
      </c>
      <c r="AO121" s="34">
        <v>506328.15679599997</v>
      </c>
      <c r="AP121" s="34">
        <v>506328.15679599997</v>
      </c>
      <c r="AQ121" s="34">
        <v>0</v>
      </c>
      <c r="AR121" s="34">
        <v>158115.34</v>
      </c>
      <c r="AS121" s="34">
        <v>0</v>
      </c>
    </row>
    <row r="122" spans="2:45" s="1" customFormat="1" ht="14.25" x14ac:dyDescent="0.2">
      <c r="B122" s="31" t="s">
        <v>4794</v>
      </c>
      <c r="C122" s="32" t="s">
        <v>4407</v>
      </c>
      <c r="D122" s="31" t="s">
        <v>4408</v>
      </c>
      <c r="E122" s="31" t="s">
        <v>13</v>
      </c>
      <c r="F122" s="31" t="s">
        <v>11</v>
      </c>
      <c r="G122" s="31" t="s">
        <v>19</v>
      </c>
      <c r="H122" s="31" t="s">
        <v>44</v>
      </c>
      <c r="I122" s="31" t="s">
        <v>10</v>
      </c>
      <c r="J122" s="31" t="s">
        <v>12</v>
      </c>
      <c r="K122" s="31" t="s">
        <v>4409</v>
      </c>
      <c r="L122" s="33">
        <v>1191</v>
      </c>
      <c r="M122" s="150">
        <v>92498.092688000004</v>
      </c>
      <c r="N122" s="34">
        <v>14190</v>
      </c>
      <c r="O122" s="34">
        <v>0</v>
      </c>
      <c r="P122" s="30">
        <v>145275.092688</v>
      </c>
      <c r="Q122" s="35">
        <v>2152.745559</v>
      </c>
      <c r="R122" s="36">
        <v>0</v>
      </c>
      <c r="S122" s="36">
        <v>1710.0071325720853</v>
      </c>
      <c r="T122" s="36">
        <v>671.99286742791469</v>
      </c>
      <c r="U122" s="37">
        <v>2382.0128449426984</v>
      </c>
      <c r="V122" s="38">
        <v>4534.7584039426984</v>
      </c>
      <c r="W122" s="34">
        <v>149809.85109194269</v>
      </c>
      <c r="X122" s="34">
        <v>3206.2633735720883</v>
      </c>
      <c r="Y122" s="33">
        <v>146603.5877183706</v>
      </c>
      <c r="Z122" s="144">
        <v>0</v>
      </c>
      <c r="AA122" s="34">
        <v>11588.85479991059</v>
      </c>
      <c r="AB122" s="34">
        <v>7720.4206484259848</v>
      </c>
      <c r="AC122" s="34">
        <v>6055.24</v>
      </c>
      <c r="AD122" s="34">
        <v>3511.5</v>
      </c>
      <c r="AE122" s="34">
        <v>5429.14</v>
      </c>
      <c r="AF122" s="34">
        <v>34305.155448336576</v>
      </c>
      <c r="AG122" s="136">
        <v>38587</v>
      </c>
      <c r="AH122" s="34">
        <v>38587</v>
      </c>
      <c r="AI122" s="34">
        <v>0</v>
      </c>
      <c r="AJ122" s="34">
        <v>0</v>
      </c>
      <c r="AK122" s="34">
        <v>0</v>
      </c>
      <c r="AL122" s="34">
        <v>38587</v>
      </c>
      <c r="AM122" s="34">
        <v>38587</v>
      </c>
      <c r="AN122" s="34">
        <v>0</v>
      </c>
      <c r="AO122" s="34">
        <v>145275.092688</v>
      </c>
      <c r="AP122" s="34">
        <v>145275.092688</v>
      </c>
      <c r="AQ122" s="34">
        <v>0</v>
      </c>
      <c r="AR122" s="34">
        <v>13353</v>
      </c>
      <c r="AS122" s="34">
        <v>837</v>
      </c>
    </row>
    <row r="123" spans="2:45" s="1" customFormat="1" ht="14.25" x14ac:dyDescent="0.2">
      <c r="B123" s="31" t="s">
        <v>4794</v>
      </c>
      <c r="C123" s="32" t="s">
        <v>334</v>
      </c>
      <c r="D123" s="31" t="s">
        <v>335</v>
      </c>
      <c r="E123" s="31" t="s">
        <v>13</v>
      </c>
      <c r="F123" s="31" t="s">
        <v>11</v>
      </c>
      <c r="G123" s="31" t="s">
        <v>19</v>
      </c>
      <c r="H123" s="31" t="s">
        <v>44</v>
      </c>
      <c r="I123" s="31" t="s">
        <v>10</v>
      </c>
      <c r="J123" s="31" t="s">
        <v>21</v>
      </c>
      <c r="K123" s="31" t="s">
        <v>336</v>
      </c>
      <c r="L123" s="33">
        <v>876</v>
      </c>
      <c r="M123" s="150">
        <v>91520.153745000003</v>
      </c>
      <c r="N123" s="34">
        <v>-57525</v>
      </c>
      <c r="O123" s="34">
        <v>28428.420600049121</v>
      </c>
      <c r="P123" s="30">
        <v>59381.353745</v>
      </c>
      <c r="Q123" s="35">
        <v>2102.318147</v>
      </c>
      <c r="R123" s="36">
        <v>0</v>
      </c>
      <c r="S123" s="36">
        <v>1386.0141474291038</v>
      </c>
      <c r="T123" s="36">
        <v>365.98585257089621</v>
      </c>
      <c r="U123" s="37">
        <v>1752.0094476656623</v>
      </c>
      <c r="V123" s="38">
        <v>3854.3275946656622</v>
      </c>
      <c r="W123" s="34">
        <v>63235.681339665665</v>
      </c>
      <c r="X123" s="34">
        <v>2598.7765264291083</v>
      </c>
      <c r="Y123" s="33">
        <v>60636.904813236557</v>
      </c>
      <c r="Z123" s="144">
        <v>0</v>
      </c>
      <c r="AA123" s="34">
        <v>2420.2322137626584</v>
      </c>
      <c r="AB123" s="34">
        <v>4656.9770572362786</v>
      </c>
      <c r="AC123" s="34">
        <v>4802.6000000000004</v>
      </c>
      <c r="AD123" s="34">
        <v>1049</v>
      </c>
      <c r="AE123" s="34">
        <v>0</v>
      </c>
      <c r="AF123" s="34">
        <v>12928.809270998938</v>
      </c>
      <c r="AG123" s="136">
        <v>18690</v>
      </c>
      <c r="AH123" s="34">
        <v>25921.200000000001</v>
      </c>
      <c r="AI123" s="34">
        <v>0</v>
      </c>
      <c r="AJ123" s="34">
        <v>7231.2000000000007</v>
      </c>
      <c r="AK123" s="34">
        <v>7231.2000000000007</v>
      </c>
      <c r="AL123" s="34">
        <v>18690</v>
      </c>
      <c r="AM123" s="34">
        <v>18690</v>
      </c>
      <c r="AN123" s="34">
        <v>0</v>
      </c>
      <c r="AO123" s="34">
        <v>59381.353745</v>
      </c>
      <c r="AP123" s="34">
        <v>52150.153745000003</v>
      </c>
      <c r="AQ123" s="34">
        <v>7231.1999999999971</v>
      </c>
      <c r="AR123" s="34">
        <v>-57525</v>
      </c>
      <c r="AS123" s="34">
        <v>0</v>
      </c>
    </row>
    <row r="124" spans="2:45" s="1" customFormat="1" ht="14.25" x14ac:dyDescent="0.2">
      <c r="B124" s="31" t="s">
        <v>4794</v>
      </c>
      <c r="C124" s="32" t="s">
        <v>2290</v>
      </c>
      <c r="D124" s="31" t="s">
        <v>2291</v>
      </c>
      <c r="E124" s="31" t="s">
        <v>13</v>
      </c>
      <c r="F124" s="31" t="s">
        <v>11</v>
      </c>
      <c r="G124" s="31" t="s">
        <v>19</v>
      </c>
      <c r="H124" s="31" t="s">
        <v>44</v>
      </c>
      <c r="I124" s="31" t="s">
        <v>10</v>
      </c>
      <c r="J124" s="31" t="s">
        <v>14</v>
      </c>
      <c r="K124" s="31" t="s">
        <v>2292</v>
      </c>
      <c r="L124" s="33">
        <v>7422</v>
      </c>
      <c r="M124" s="150">
        <v>302650.23696000001</v>
      </c>
      <c r="N124" s="34">
        <v>-286166</v>
      </c>
      <c r="O124" s="34">
        <v>190904.05797492652</v>
      </c>
      <c r="P124" s="30">
        <v>225885.260656</v>
      </c>
      <c r="Q124" s="35">
        <v>24013.669497999999</v>
      </c>
      <c r="R124" s="36">
        <v>0</v>
      </c>
      <c r="S124" s="36">
        <v>14324.657073148357</v>
      </c>
      <c r="T124" s="36">
        <v>519.34292685164291</v>
      </c>
      <c r="U124" s="37">
        <v>14844.080046317973</v>
      </c>
      <c r="V124" s="38">
        <v>38857.749544317972</v>
      </c>
      <c r="W124" s="34">
        <v>264743.01020031795</v>
      </c>
      <c r="X124" s="34">
        <v>26858.732012148335</v>
      </c>
      <c r="Y124" s="33">
        <v>237884.27818816961</v>
      </c>
      <c r="Z124" s="144">
        <v>0</v>
      </c>
      <c r="AA124" s="34">
        <v>11379.810029078322</v>
      </c>
      <c r="AB124" s="34">
        <v>66646.987684615393</v>
      </c>
      <c r="AC124" s="34">
        <v>31110.89</v>
      </c>
      <c r="AD124" s="34">
        <v>8159.4876426993123</v>
      </c>
      <c r="AE124" s="34">
        <v>5876.87</v>
      </c>
      <c r="AF124" s="34">
        <v>123174.04535639302</v>
      </c>
      <c r="AG124" s="136">
        <v>182818</v>
      </c>
      <c r="AH124" s="34">
        <v>213083.02369599999</v>
      </c>
      <c r="AI124" s="34">
        <v>0</v>
      </c>
      <c r="AJ124" s="34">
        <v>30265.023696000004</v>
      </c>
      <c r="AK124" s="34">
        <v>30265.023696000004</v>
      </c>
      <c r="AL124" s="34">
        <v>182818</v>
      </c>
      <c r="AM124" s="34">
        <v>182818</v>
      </c>
      <c r="AN124" s="34">
        <v>0</v>
      </c>
      <c r="AO124" s="34">
        <v>225885.260656</v>
      </c>
      <c r="AP124" s="34">
        <v>195620.23696000001</v>
      </c>
      <c r="AQ124" s="34">
        <v>30265.023695999989</v>
      </c>
      <c r="AR124" s="34">
        <v>-286166</v>
      </c>
      <c r="AS124" s="34">
        <v>0</v>
      </c>
    </row>
    <row r="125" spans="2:45" s="1" customFormat="1" ht="14.25" x14ac:dyDescent="0.2">
      <c r="B125" s="31" t="s">
        <v>4794</v>
      </c>
      <c r="C125" s="32" t="s">
        <v>3386</v>
      </c>
      <c r="D125" s="31" t="s">
        <v>3387</v>
      </c>
      <c r="E125" s="31" t="s">
        <v>13</v>
      </c>
      <c r="F125" s="31" t="s">
        <v>11</v>
      </c>
      <c r="G125" s="31" t="s">
        <v>19</v>
      </c>
      <c r="H125" s="31" t="s">
        <v>44</v>
      </c>
      <c r="I125" s="31" t="s">
        <v>10</v>
      </c>
      <c r="J125" s="31" t="s">
        <v>21</v>
      </c>
      <c r="K125" s="31" t="s">
        <v>3388</v>
      </c>
      <c r="L125" s="33">
        <v>172</v>
      </c>
      <c r="M125" s="150">
        <v>8193.5006499999981</v>
      </c>
      <c r="N125" s="34">
        <v>-1985</v>
      </c>
      <c r="O125" s="34">
        <v>0</v>
      </c>
      <c r="P125" s="30">
        <v>11239.300649999997</v>
      </c>
      <c r="Q125" s="35">
        <v>0</v>
      </c>
      <c r="R125" s="36">
        <v>0</v>
      </c>
      <c r="S125" s="36">
        <v>0</v>
      </c>
      <c r="T125" s="36">
        <v>344</v>
      </c>
      <c r="U125" s="37">
        <v>344.00185502111179</v>
      </c>
      <c r="V125" s="38">
        <v>344.00185502111179</v>
      </c>
      <c r="W125" s="34">
        <v>11583.302505021109</v>
      </c>
      <c r="X125" s="34">
        <v>0</v>
      </c>
      <c r="Y125" s="33">
        <v>11583.302505021109</v>
      </c>
      <c r="Z125" s="144">
        <v>0</v>
      </c>
      <c r="AA125" s="34">
        <v>2715.2001244917637</v>
      </c>
      <c r="AB125" s="34">
        <v>5427.2791791702748</v>
      </c>
      <c r="AC125" s="34">
        <v>720.97</v>
      </c>
      <c r="AD125" s="34">
        <v>86.295299999999983</v>
      </c>
      <c r="AE125" s="34">
        <v>1273.08</v>
      </c>
      <c r="AF125" s="34">
        <v>10222.824603662038</v>
      </c>
      <c r="AG125" s="136">
        <v>4840</v>
      </c>
      <c r="AH125" s="34">
        <v>5030.8</v>
      </c>
      <c r="AI125" s="34">
        <v>0</v>
      </c>
      <c r="AJ125" s="34">
        <v>190.8</v>
      </c>
      <c r="AK125" s="34">
        <v>190.8</v>
      </c>
      <c r="AL125" s="34">
        <v>4840</v>
      </c>
      <c r="AM125" s="34">
        <v>4840</v>
      </c>
      <c r="AN125" s="34">
        <v>0</v>
      </c>
      <c r="AO125" s="34">
        <v>11239.300649999997</v>
      </c>
      <c r="AP125" s="34">
        <v>11048.500649999998</v>
      </c>
      <c r="AQ125" s="34">
        <v>190.79999999999927</v>
      </c>
      <c r="AR125" s="34">
        <v>-1985</v>
      </c>
      <c r="AS125" s="34">
        <v>0</v>
      </c>
    </row>
    <row r="126" spans="2:45" s="1" customFormat="1" ht="14.25" x14ac:dyDescent="0.2">
      <c r="B126" s="31" t="s">
        <v>4794</v>
      </c>
      <c r="C126" s="32" t="s">
        <v>4620</v>
      </c>
      <c r="D126" s="31" t="s">
        <v>4621</v>
      </c>
      <c r="E126" s="31" t="s">
        <v>13</v>
      </c>
      <c r="F126" s="31" t="s">
        <v>11</v>
      </c>
      <c r="G126" s="31" t="s">
        <v>19</v>
      </c>
      <c r="H126" s="31" t="s">
        <v>44</v>
      </c>
      <c r="I126" s="31" t="s">
        <v>10</v>
      </c>
      <c r="J126" s="31" t="s">
        <v>21</v>
      </c>
      <c r="K126" s="31" t="s">
        <v>4622</v>
      </c>
      <c r="L126" s="33">
        <v>642</v>
      </c>
      <c r="M126" s="150">
        <v>18785.810713999999</v>
      </c>
      <c r="N126" s="34">
        <v>-1529</v>
      </c>
      <c r="O126" s="34">
        <v>0</v>
      </c>
      <c r="P126" s="30">
        <v>30617.391785400003</v>
      </c>
      <c r="Q126" s="35">
        <v>422.521255</v>
      </c>
      <c r="R126" s="36">
        <v>0</v>
      </c>
      <c r="S126" s="36">
        <v>44.485132571445654</v>
      </c>
      <c r="T126" s="36">
        <v>1239.5148674285545</v>
      </c>
      <c r="U126" s="37">
        <v>1284.0069239741499</v>
      </c>
      <c r="V126" s="38">
        <v>1706.5281789741498</v>
      </c>
      <c r="W126" s="34">
        <v>32323.919964374152</v>
      </c>
      <c r="X126" s="34">
        <v>83.409623571445991</v>
      </c>
      <c r="Y126" s="33">
        <v>32240.510340802706</v>
      </c>
      <c r="Z126" s="144">
        <v>0</v>
      </c>
      <c r="AA126" s="34">
        <v>626.19434279174095</v>
      </c>
      <c r="AB126" s="34">
        <v>6889.6336618198875</v>
      </c>
      <c r="AC126" s="34">
        <v>2887.5499999999997</v>
      </c>
      <c r="AD126" s="34">
        <v>1762.0874694499998</v>
      </c>
      <c r="AE126" s="34">
        <v>0</v>
      </c>
      <c r="AF126" s="34">
        <v>12165.465474061628</v>
      </c>
      <c r="AG126" s="136">
        <v>12952</v>
      </c>
      <c r="AH126" s="34">
        <v>14830.5810714</v>
      </c>
      <c r="AI126" s="34">
        <v>0</v>
      </c>
      <c r="AJ126" s="34">
        <v>1878.5810713999999</v>
      </c>
      <c r="AK126" s="34">
        <v>1878.5810713999999</v>
      </c>
      <c r="AL126" s="34">
        <v>12952</v>
      </c>
      <c r="AM126" s="34">
        <v>12952</v>
      </c>
      <c r="AN126" s="34">
        <v>0</v>
      </c>
      <c r="AO126" s="34">
        <v>30617.391785400003</v>
      </c>
      <c r="AP126" s="34">
        <v>28738.810714000003</v>
      </c>
      <c r="AQ126" s="34">
        <v>1878.5810713999999</v>
      </c>
      <c r="AR126" s="34">
        <v>-1529</v>
      </c>
      <c r="AS126" s="34">
        <v>0</v>
      </c>
    </row>
    <row r="127" spans="2:45" s="1" customFormat="1" ht="14.25" x14ac:dyDescent="0.2">
      <c r="B127" s="31" t="s">
        <v>4794</v>
      </c>
      <c r="C127" s="32" t="s">
        <v>1907</v>
      </c>
      <c r="D127" s="31" t="s">
        <v>1908</v>
      </c>
      <c r="E127" s="31" t="s">
        <v>13</v>
      </c>
      <c r="F127" s="31" t="s">
        <v>11</v>
      </c>
      <c r="G127" s="31" t="s">
        <v>19</v>
      </c>
      <c r="H127" s="31" t="s">
        <v>44</v>
      </c>
      <c r="I127" s="31" t="s">
        <v>10</v>
      </c>
      <c r="J127" s="31" t="s">
        <v>12</v>
      </c>
      <c r="K127" s="31" t="s">
        <v>1909</v>
      </c>
      <c r="L127" s="33">
        <v>4126</v>
      </c>
      <c r="M127" s="150">
        <v>266090.97231799999</v>
      </c>
      <c r="N127" s="34">
        <v>-54622</v>
      </c>
      <c r="O127" s="34">
        <v>38700.616152211674</v>
      </c>
      <c r="P127" s="30">
        <v>229718.77231799997</v>
      </c>
      <c r="Q127" s="35">
        <v>15349.435459</v>
      </c>
      <c r="R127" s="36">
        <v>0</v>
      </c>
      <c r="S127" s="36">
        <v>6005.3113748594487</v>
      </c>
      <c r="T127" s="36">
        <v>2246.6886251405513</v>
      </c>
      <c r="U127" s="37">
        <v>8252.0444989366697</v>
      </c>
      <c r="V127" s="38">
        <v>23601.47995793667</v>
      </c>
      <c r="W127" s="34">
        <v>253320.25227593665</v>
      </c>
      <c r="X127" s="34">
        <v>11259.95882785946</v>
      </c>
      <c r="Y127" s="33">
        <v>242060.29344807719</v>
      </c>
      <c r="Z127" s="144">
        <v>0</v>
      </c>
      <c r="AA127" s="34">
        <v>4726.958574773972</v>
      </c>
      <c r="AB127" s="34">
        <v>36623.351183085651</v>
      </c>
      <c r="AC127" s="34">
        <v>17295.009999999998</v>
      </c>
      <c r="AD127" s="34">
        <v>2768.8908082124999</v>
      </c>
      <c r="AE127" s="34">
        <v>0</v>
      </c>
      <c r="AF127" s="34">
        <v>61414.210566072114</v>
      </c>
      <c r="AG127" s="136">
        <v>74215</v>
      </c>
      <c r="AH127" s="34">
        <v>77184.800000000003</v>
      </c>
      <c r="AI127" s="34">
        <v>960</v>
      </c>
      <c r="AJ127" s="34">
        <v>3929.8</v>
      </c>
      <c r="AK127" s="34">
        <v>2969.8</v>
      </c>
      <c r="AL127" s="34">
        <v>73255</v>
      </c>
      <c r="AM127" s="34">
        <v>73255</v>
      </c>
      <c r="AN127" s="34">
        <v>0</v>
      </c>
      <c r="AO127" s="34">
        <v>229718.77231799997</v>
      </c>
      <c r="AP127" s="34">
        <v>226748.97231799999</v>
      </c>
      <c r="AQ127" s="34">
        <v>2969.7999999999884</v>
      </c>
      <c r="AR127" s="34">
        <v>-54622</v>
      </c>
      <c r="AS127" s="34">
        <v>0</v>
      </c>
    </row>
    <row r="128" spans="2:45" s="1" customFormat="1" ht="14.25" x14ac:dyDescent="0.2">
      <c r="B128" s="31" t="s">
        <v>4794</v>
      </c>
      <c r="C128" s="32" t="s">
        <v>4757</v>
      </c>
      <c r="D128" s="31" t="s">
        <v>4758</v>
      </c>
      <c r="E128" s="31" t="s">
        <v>13</v>
      </c>
      <c r="F128" s="31" t="s">
        <v>11</v>
      </c>
      <c r="G128" s="31" t="s">
        <v>19</v>
      </c>
      <c r="H128" s="31" t="s">
        <v>44</v>
      </c>
      <c r="I128" s="31" t="s">
        <v>10</v>
      </c>
      <c r="J128" s="31" t="s">
        <v>12</v>
      </c>
      <c r="K128" s="31" t="s">
        <v>4759</v>
      </c>
      <c r="L128" s="33">
        <v>4417</v>
      </c>
      <c r="M128" s="150">
        <v>182639.22876500001</v>
      </c>
      <c r="N128" s="34">
        <v>-53604</v>
      </c>
      <c r="O128" s="34">
        <v>27363.711680567361</v>
      </c>
      <c r="P128" s="30">
        <v>196443.22876500001</v>
      </c>
      <c r="Q128" s="35">
        <v>3607.5437470000002</v>
      </c>
      <c r="R128" s="36">
        <v>0</v>
      </c>
      <c r="S128" s="36">
        <v>0</v>
      </c>
      <c r="T128" s="36">
        <v>8834</v>
      </c>
      <c r="U128" s="37">
        <v>8834.0476373735492</v>
      </c>
      <c r="V128" s="38">
        <v>12441.591384373549</v>
      </c>
      <c r="W128" s="34">
        <v>208884.82014937355</v>
      </c>
      <c r="X128" s="34">
        <v>0</v>
      </c>
      <c r="Y128" s="33">
        <v>208884.82014937355</v>
      </c>
      <c r="Z128" s="144">
        <v>0</v>
      </c>
      <c r="AA128" s="34">
        <v>10263.377959654557</v>
      </c>
      <c r="AB128" s="34">
        <v>28011.09459230151</v>
      </c>
      <c r="AC128" s="34">
        <v>18514.8</v>
      </c>
      <c r="AD128" s="34">
        <v>3754.2049999999999</v>
      </c>
      <c r="AE128" s="34">
        <v>0</v>
      </c>
      <c r="AF128" s="34">
        <v>60543.477551956064</v>
      </c>
      <c r="AG128" s="136">
        <v>108581</v>
      </c>
      <c r="AH128" s="34">
        <v>109861</v>
      </c>
      <c r="AI128" s="34">
        <v>0</v>
      </c>
      <c r="AJ128" s="34">
        <v>1280</v>
      </c>
      <c r="AK128" s="34">
        <v>1280</v>
      </c>
      <c r="AL128" s="34">
        <v>108581</v>
      </c>
      <c r="AM128" s="34">
        <v>108581</v>
      </c>
      <c r="AN128" s="34">
        <v>0</v>
      </c>
      <c r="AO128" s="34">
        <v>196443.22876500001</v>
      </c>
      <c r="AP128" s="34">
        <v>195163.22876500001</v>
      </c>
      <c r="AQ128" s="34">
        <v>1280</v>
      </c>
      <c r="AR128" s="34">
        <v>-53604</v>
      </c>
      <c r="AS128" s="34">
        <v>0</v>
      </c>
    </row>
    <row r="129" spans="2:45" s="1" customFormat="1" ht="14.25" x14ac:dyDescent="0.2">
      <c r="B129" s="31" t="s">
        <v>4794</v>
      </c>
      <c r="C129" s="32" t="s">
        <v>3293</v>
      </c>
      <c r="D129" s="31" t="s">
        <v>3294</v>
      </c>
      <c r="E129" s="31" t="s">
        <v>13</v>
      </c>
      <c r="F129" s="31" t="s">
        <v>11</v>
      </c>
      <c r="G129" s="31" t="s">
        <v>19</v>
      </c>
      <c r="H129" s="31" t="s">
        <v>44</v>
      </c>
      <c r="I129" s="31" t="s">
        <v>10</v>
      </c>
      <c r="J129" s="31" t="s">
        <v>21</v>
      </c>
      <c r="K129" s="31" t="s">
        <v>3295</v>
      </c>
      <c r="L129" s="33">
        <v>579</v>
      </c>
      <c r="M129" s="150">
        <v>26796.076379999999</v>
      </c>
      <c r="N129" s="34">
        <v>-15506</v>
      </c>
      <c r="O129" s="34">
        <v>12826.392362000001</v>
      </c>
      <c r="P129" s="30">
        <v>27583.684018</v>
      </c>
      <c r="Q129" s="35">
        <v>1143.068372</v>
      </c>
      <c r="R129" s="36">
        <v>0</v>
      </c>
      <c r="S129" s="36">
        <v>0</v>
      </c>
      <c r="T129" s="36">
        <v>1158</v>
      </c>
      <c r="U129" s="37">
        <v>1158.0062445187425</v>
      </c>
      <c r="V129" s="38">
        <v>2301.0746165187425</v>
      </c>
      <c r="W129" s="34">
        <v>29884.758634518741</v>
      </c>
      <c r="X129" s="34">
        <v>-3.6379800000000002E-12</v>
      </c>
      <c r="Y129" s="33">
        <v>29884.758634518745</v>
      </c>
      <c r="Z129" s="144">
        <v>0</v>
      </c>
      <c r="AA129" s="34">
        <v>1975.538495562382</v>
      </c>
      <c r="AB129" s="34">
        <v>10573.132524055098</v>
      </c>
      <c r="AC129" s="34">
        <v>2775.6</v>
      </c>
      <c r="AD129" s="34">
        <v>731.94500000000005</v>
      </c>
      <c r="AE129" s="34">
        <v>187.99</v>
      </c>
      <c r="AF129" s="34">
        <v>16244.206019617479</v>
      </c>
      <c r="AG129" s="136">
        <v>13804</v>
      </c>
      <c r="AH129" s="34">
        <v>16293.607637999999</v>
      </c>
      <c r="AI129" s="34">
        <v>190</v>
      </c>
      <c r="AJ129" s="34">
        <v>2679.607638</v>
      </c>
      <c r="AK129" s="34">
        <v>2489.607638</v>
      </c>
      <c r="AL129" s="34">
        <v>13614</v>
      </c>
      <c r="AM129" s="34">
        <v>13614</v>
      </c>
      <c r="AN129" s="34">
        <v>0</v>
      </c>
      <c r="AO129" s="34">
        <v>27583.684018</v>
      </c>
      <c r="AP129" s="34">
        <v>25094.076379999999</v>
      </c>
      <c r="AQ129" s="34">
        <v>2489.6076380000013</v>
      </c>
      <c r="AR129" s="34">
        <v>-15506</v>
      </c>
      <c r="AS129" s="34">
        <v>0</v>
      </c>
    </row>
    <row r="130" spans="2:45" s="1" customFormat="1" ht="14.25" x14ac:dyDescent="0.2">
      <c r="B130" s="31" t="s">
        <v>4794</v>
      </c>
      <c r="C130" s="32" t="s">
        <v>4033</v>
      </c>
      <c r="D130" s="31" t="s">
        <v>4034</v>
      </c>
      <c r="E130" s="31" t="s">
        <v>13</v>
      </c>
      <c r="F130" s="31" t="s">
        <v>11</v>
      </c>
      <c r="G130" s="31" t="s">
        <v>19</v>
      </c>
      <c r="H130" s="31" t="s">
        <v>44</v>
      </c>
      <c r="I130" s="31" t="s">
        <v>10</v>
      </c>
      <c r="J130" s="31" t="s">
        <v>12</v>
      </c>
      <c r="K130" s="31" t="s">
        <v>4035</v>
      </c>
      <c r="L130" s="33">
        <v>3725</v>
      </c>
      <c r="M130" s="150">
        <v>101879.23742300001</v>
      </c>
      <c r="N130" s="34">
        <v>-87785</v>
      </c>
      <c r="O130" s="34">
        <v>39438.500407420863</v>
      </c>
      <c r="P130" s="30">
        <v>88828.237423000013</v>
      </c>
      <c r="Q130" s="35">
        <v>4627.432675</v>
      </c>
      <c r="R130" s="36">
        <v>0</v>
      </c>
      <c r="S130" s="36">
        <v>4634.732242287494</v>
      </c>
      <c r="T130" s="36">
        <v>2815.267757712506</v>
      </c>
      <c r="U130" s="37">
        <v>7450.0401741490768</v>
      </c>
      <c r="V130" s="38">
        <v>12077.472849149077</v>
      </c>
      <c r="W130" s="34">
        <v>100905.7102721491</v>
      </c>
      <c r="X130" s="34">
        <v>8690.1229542874935</v>
      </c>
      <c r="Y130" s="33">
        <v>92215.587317861602</v>
      </c>
      <c r="Z130" s="144">
        <v>0</v>
      </c>
      <c r="AA130" s="34">
        <v>6455.2341062388305</v>
      </c>
      <c r="AB130" s="34">
        <v>26092.199747291081</v>
      </c>
      <c r="AC130" s="34">
        <v>15614.13</v>
      </c>
      <c r="AD130" s="34">
        <v>4221.5043932500002</v>
      </c>
      <c r="AE130" s="34">
        <v>126</v>
      </c>
      <c r="AF130" s="34">
        <v>52509.068246779905</v>
      </c>
      <c r="AG130" s="136">
        <v>87993</v>
      </c>
      <c r="AH130" s="34">
        <v>87993</v>
      </c>
      <c r="AI130" s="34">
        <v>21295</v>
      </c>
      <c r="AJ130" s="34">
        <v>21295</v>
      </c>
      <c r="AK130" s="34">
        <v>0</v>
      </c>
      <c r="AL130" s="34">
        <v>66698</v>
      </c>
      <c r="AM130" s="34">
        <v>66698</v>
      </c>
      <c r="AN130" s="34">
        <v>0</v>
      </c>
      <c r="AO130" s="34">
        <v>88828.237423000013</v>
      </c>
      <c r="AP130" s="34">
        <v>88828.237423000013</v>
      </c>
      <c r="AQ130" s="34">
        <v>0</v>
      </c>
      <c r="AR130" s="34">
        <v>-87785</v>
      </c>
      <c r="AS130" s="34">
        <v>0</v>
      </c>
    </row>
    <row r="131" spans="2:45" s="1" customFormat="1" ht="14.25" x14ac:dyDescent="0.2">
      <c r="B131" s="31" t="s">
        <v>4794</v>
      </c>
      <c r="C131" s="32" t="s">
        <v>2030</v>
      </c>
      <c r="D131" s="31" t="s">
        <v>2031</v>
      </c>
      <c r="E131" s="31" t="s">
        <v>13</v>
      </c>
      <c r="F131" s="31" t="s">
        <v>11</v>
      </c>
      <c r="G131" s="31" t="s">
        <v>19</v>
      </c>
      <c r="H131" s="31" t="s">
        <v>44</v>
      </c>
      <c r="I131" s="31" t="s">
        <v>10</v>
      </c>
      <c r="J131" s="31" t="s">
        <v>21</v>
      </c>
      <c r="K131" s="31" t="s">
        <v>2032</v>
      </c>
      <c r="L131" s="33">
        <v>828</v>
      </c>
      <c r="M131" s="150">
        <v>25416.042642</v>
      </c>
      <c r="N131" s="34">
        <v>-18589</v>
      </c>
      <c r="O131" s="34">
        <v>12979.151313703076</v>
      </c>
      <c r="P131" s="30">
        <v>19827.042642</v>
      </c>
      <c r="Q131" s="35">
        <v>744.67982600000005</v>
      </c>
      <c r="R131" s="36">
        <v>0</v>
      </c>
      <c r="S131" s="36">
        <v>405.88153942872731</v>
      </c>
      <c r="T131" s="36">
        <v>1250.1184605712726</v>
      </c>
      <c r="U131" s="37">
        <v>1656.0089299853519</v>
      </c>
      <c r="V131" s="38">
        <v>2400.6887559853521</v>
      </c>
      <c r="W131" s="34">
        <v>22227.731397985353</v>
      </c>
      <c r="X131" s="34">
        <v>761.02788642872838</v>
      </c>
      <c r="Y131" s="33">
        <v>21466.703511556625</v>
      </c>
      <c r="Z131" s="144">
        <v>0</v>
      </c>
      <c r="AA131" s="34">
        <v>802.92510295087027</v>
      </c>
      <c r="AB131" s="34">
        <v>2618.9159853485526</v>
      </c>
      <c r="AC131" s="34">
        <v>13666.92</v>
      </c>
      <c r="AD131" s="34">
        <v>0</v>
      </c>
      <c r="AE131" s="34">
        <v>0</v>
      </c>
      <c r="AF131" s="34">
        <v>17088.761088299423</v>
      </c>
      <c r="AG131" s="136">
        <v>12000</v>
      </c>
      <c r="AH131" s="34">
        <v>13000</v>
      </c>
      <c r="AI131" s="34">
        <v>0</v>
      </c>
      <c r="AJ131" s="34">
        <v>1000</v>
      </c>
      <c r="AK131" s="34">
        <v>1000</v>
      </c>
      <c r="AL131" s="34">
        <v>12000</v>
      </c>
      <c r="AM131" s="34">
        <v>12000</v>
      </c>
      <c r="AN131" s="34">
        <v>0</v>
      </c>
      <c r="AO131" s="34">
        <v>19827.042642</v>
      </c>
      <c r="AP131" s="34">
        <v>18827.042642</v>
      </c>
      <c r="AQ131" s="34">
        <v>1000</v>
      </c>
      <c r="AR131" s="34">
        <v>-18589</v>
      </c>
      <c r="AS131" s="34">
        <v>0</v>
      </c>
    </row>
    <row r="132" spans="2:45" s="1" customFormat="1" ht="14.25" x14ac:dyDescent="0.2">
      <c r="B132" s="31" t="s">
        <v>4794</v>
      </c>
      <c r="C132" s="32" t="s">
        <v>2652</v>
      </c>
      <c r="D132" s="31" t="s">
        <v>2653</v>
      </c>
      <c r="E132" s="31" t="s">
        <v>13</v>
      </c>
      <c r="F132" s="31" t="s">
        <v>11</v>
      </c>
      <c r="G132" s="31" t="s">
        <v>19</v>
      </c>
      <c r="H132" s="31" t="s">
        <v>44</v>
      </c>
      <c r="I132" s="31" t="s">
        <v>10</v>
      </c>
      <c r="J132" s="31" t="s">
        <v>14</v>
      </c>
      <c r="K132" s="31" t="s">
        <v>2654</v>
      </c>
      <c r="L132" s="33">
        <v>5152</v>
      </c>
      <c r="M132" s="150">
        <v>628067.6100349999</v>
      </c>
      <c r="N132" s="34">
        <v>-647595</v>
      </c>
      <c r="O132" s="34">
        <v>525875.54991908791</v>
      </c>
      <c r="P132" s="30">
        <v>84466.610034999903</v>
      </c>
      <c r="Q132" s="35">
        <v>79718.006651000003</v>
      </c>
      <c r="R132" s="36">
        <v>0</v>
      </c>
      <c r="S132" s="36">
        <v>9400.4214731464672</v>
      </c>
      <c r="T132" s="36">
        <v>307369.64479958994</v>
      </c>
      <c r="U132" s="37">
        <v>316771.77445634257</v>
      </c>
      <c r="V132" s="38">
        <v>396489.78110734257</v>
      </c>
      <c r="W132" s="34">
        <v>480956.39114234247</v>
      </c>
      <c r="X132" s="34">
        <v>387542.09228423442</v>
      </c>
      <c r="Y132" s="33">
        <v>93414.298858108057</v>
      </c>
      <c r="Z132" s="144">
        <v>1807.7003426972869</v>
      </c>
      <c r="AA132" s="34">
        <v>63543.851262913289</v>
      </c>
      <c r="AB132" s="34">
        <v>53750.824809011603</v>
      </c>
      <c r="AC132" s="34">
        <v>21595.71</v>
      </c>
      <c r="AD132" s="34">
        <v>26955.930026600003</v>
      </c>
      <c r="AE132" s="34">
        <v>1178.75</v>
      </c>
      <c r="AF132" s="34">
        <v>168832.76644122216</v>
      </c>
      <c r="AG132" s="136">
        <v>139812</v>
      </c>
      <c r="AH132" s="34">
        <v>181512</v>
      </c>
      <c r="AI132" s="34">
        <v>0</v>
      </c>
      <c r="AJ132" s="34">
        <v>41700</v>
      </c>
      <c r="AK132" s="34">
        <v>41700</v>
      </c>
      <c r="AL132" s="34">
        <v>139812</v>
      </c>
      <c r="AM132" s="34">
        <v>139812</v>
      </c>
      <c r="AN132" s="34">
        <v>0</v>
      </c>
      <c r="AO132" s="34">
        <v>84466.610034999903</v>
      </c>
      <c r="AP132" s="34">
        <v>42766.610034999903</v>
      </c>
      <c r="AQ132" s="34">
        <v>41700</v>
      </c>
      <c r="AR132" s="34">
        <v>-652495</v>
      </c>
      <c r="AS132" s="34">
        <v>4900</v>
      </c>
    </row>
    <row r="133" spans="2:45" s="1" customFormat="1" ht="14.25" x14ac:dyDescent="0.2">
      <c r="B133" s="31" t="s">
        <v>4794</v>
      </c>
      <c r="C133" s="32" t="s">
        <v>1691</v>
      </c>
      <c r="D133" s="31" t="s">
        <v>1692</v>
      </c>
      <c r="E133" s="31" t="s">
        <v>13</v>
      </c>
      <c r="F133" s="31" t="s">
        <v>11</v>
      </c>
      <c r="G133" s="31" t="s">
        <v>19</v>
      </c>
      <c r="H133" s="31" t="s">
        <v>44</v>
      </c>
      <c r="I133" s="31" t="s">
        <v>10</v>
      </c>
      <c r="J133" s="31" t="s">
        <v>12</v>
      </c>
      <c r="K133" s="31" t="s">
        <v>1693</v>
      </c>
      <c r="L133" s="33">
        <v>2864</v>
      </c>
      <c r="M133" s="150">
        <v>77478.544672000004</v>
      </c>
      <c r="N133" s="34">
        <v>-11377</v>
      </c>
      <c r="O133" s="34">
        <v>0</v>
      </c>
      <c r="P133" s="30">
        <v>104165.904672</v>
      </c>
      <c r="Q133" s="35">
        <v>7296.6723910000001</v>
      </c>
      <c r="R133" s="36">
        <v>0</v>
      </c>
      <c r="S133" s="36">
        <v>5930.4479702879926</v>
      </c>
      <c r="T133" s="36">
        <v>-10.940763158039772</v>
      </c>
      <c r="U133" s="37">
        <v>5919.5391280916983</v>
      </c>
      <c r="V133" s="38">
        <v>13216.211519091699</v>
      </c>
      <c r="W133" s="34">
        <v>117382.1161910917</v>
      </c>
      <c r="X133" s="34">
        <v>11119.589944287989</v>
      </c>
      <c r="Y133" s="33">
        <v>106262.52624680371</v>
      </c>
      <c r="Z133" s="144">
        <v>0</v>
      </c>
      <c r="AA133" s="34">
        <v>2295.7197692395093</v>
      </c>
      <c r="AB133" s="34">
        <v>27307.53000658788</v>
      </c>
      <c r="AC133" s="34">
        <v>12005.07</v>
      </c>
      <c r="AD133" s="34">
        <v>4353.1304628538001</v>
      </c>
      <c r="AE133" s="34">
        <v>0</v>
      </c>
      <c r="AF133" s="34">
        <v>45961.450238681187</v>
      </c>
      <c r="AG133" s="136">
        <v>0</v>
      </c>
      <c r="AH133" s="34">
        <v>38064.36</v>
      </c>
      <c r="AI133" s="34">
        <v>0</v>
      </c>
      <c r="AJ133" s="34">
        <v>6016.2000000000007</v>
      </c>
      <c r="AK133" s="34">
        <v>6016.2000000000007</v>
      </c>
      <c r="AL133" s="34">
        <v>0</v>
      </c>
      <c r="AM133" s="34">
        <v>32048.16</v>
      </c>
      <c r="AN133" s="34">
        <v>32048.16</v>
      </c>
      <c r="AO133" s="34">
        <v>104165.904672</v>
      </c>
      <c r="AP133" s="34">
        <v>66101.544672000004</v>
      </c>
      <c r="AQ133" s="34">
        <v>38064.360000000015</v>
      </c>
      <c r="AR133" s="34">
        <v>-11377</v>
      </c>
      <c r="AS133" s="34">
        <v>0</v>
      </c>
    </row>
    <row r="134" spans="2:45" s="1" customFormat="1" ht="14.25" x14ac:dyDescent="0.2">
      <c r="B134" s="31" t="s">
        <v>4794</v>
      </c>
      <c r="C134" s="32" t="s">
        <v>2266</v>
      </c>
      <c r="D134" s="31" t="s">
        <v>2267</v>
      </c>
      <c r="E134" s="31" t="s">
        <v>13</v>
      </c>
      <c r="F134" s="31" t="s">
        <v>11</v>
      </c>
      <c r="G134" s="31" t="s">
        <v>19</v>
      </c>
      <c r="H134" s="31" t="s">
        <v>44</v>
      </c>
      <c r="I134" s="31" t="s">
        <v>10</v>
      </c>
      <c r="J134" s="31" t="s">
        <v>21</v>
      </c>
      <c r="K134" s="31" t="s">
        <v>2268</v>
      </c>
      <c r="L134" s="33">
        <v>887</v>
      </c>
      <c r="M134" s="150">
        <v>23248.515008999999</v>
      </c>
      <c r="N134" s="34">
        <v>972</v>
      </c>
      <c r="O134" s="34">
        <v>0</v>
      </c>
      <c r="P134" s="30">
        <v>32896.262008999998</v>
      </c>
      <c r="Q134" s="35">
        <v>1843.076523</v>
      </c>
      <c r="R134" s="36">
        <v>0</v>
      </c>
      <c r="S134" s="36">
        <v>1743.8404342863839</v>
      </c>
      <c r="T134" s="36">
        <v>30.159565713616075</v>
      </c>
      <c r="U134" s="37">
        <v>1774.0095663007335</v>
      </c>
      <c r="V134" s="38">
        <v>3617.0860893007334</v>
      </c>
      <c r="W134" s="34">
        <v>36513.348098300732</v>
      </c>
      <c r="X134" s="34">
        <v>3269.7008142863924</v>
      </c>
      <c r="Y134" s="33">
        <v>33243.64728401434</v>
      </c>
      <c r="Z134" s="144">
        <v>0</v>
      </c>
      <c r="AA134" s="34">
        <v>1611.8863033284083</v>
      </c>
      <c r="AB134" s="34">
        <v>4071.0532690006194</v>
      </c>
      <c r="AC134" s="34">
        <v>3718.05</v>
      </c>
      <c r="AD134" s="34">
        <v>143.32500000000002</v>
      </c>
      <c r="AE134" s="34">
        <v>0</v>
      </c>
      <c r="AF134" s="34">
        <v>9544.314572329029</v>
      </c>
      <c r="AG134" s="136">
        <v>0</v>
      </c>
      <c r="AH134" s="34">
        <v>8675.7469999999994</v>
      </c>
      <c r="AI134" s="34">
        <v>0</v>
      </c>
      <c r="AJ134" s="34">
        <v>0</v>
      </c>
      <c r="AK134" s="34">
        <v>0</v>
      </c>
      <c r="AL134" s="34">
        <v>0</v>
      </c>
      <c r="AM134" s="34">
        <v>8675.7469999999994</v>
      </c>
      <c r="AN134" s="34">
        <v>8675.7469999999994</v>
      </c>
      <c r="AO134" s="34">
        <v>32896.262008999998</v>
      </c>
      <c r="AP134" s="34">
        <v>24220.515008999999</v>
      </c>
      <c r="AQ134" s="34">
        <v>8675.747000000003</v>
      </c>
      <c r="AR134" s="34">
        <v>972</v>
      </c>
      <c r="AS134" s="34">
        <v>0</v>
      </c>
    </row>
    <row r="135" spans="2:45" s="1" customFormat="1" ht="14.25" x14ac:dyDescent="0.2">
      <c r="B135" s="31" t="s">
        <v>4794</v>
      </c>
      <c r="C135" s="32" t="s">
        <v>2407</v>
      </c>
      <c r="D135" s="31" t="s">
        <v>2408</v>
      </c>
      <c r="E135" s="31" t="s">
        <v>13</v>
      </c>
      <c r="F135" s="31" t="s">
        <v>11</v>
      </c>
      <c r="G135" s="31" t="s">
        <v>19</v>
      </c>
      <c r="H135" s="31" t="s">
        <v>44</v>
      </c>
      <c r="I135" s="31" t="s">
        <v>10</v>
      </c>
      <c r="J135" s="31" t="s">
        <v>12</v>
      </c>
      <c r="K135" s="31" t="s">
        <v>2409</v>
      </c>
      <c r="L135" s="33">
        <v>4039</v>
      </c>
      <c r="M135" s="150">
        <v>155296.84700000001</v>
      </c>
      <c r="N135" s="34">
        <v>-81989</v>
      </c>
      <c r="O135" s="34">
        <v>49549.210240213026</v>
      </c>
      <c r="P135" s="30">
        <v>75196.847000000009</v>
      </c>
      <c r="Q135" s="35">
        <v>12455.181710999999</v>
      </c>
      <c r="R135" s="36">
        <v>0</v>
      </c>
      <c r="S135" s="36">
        <v>7070.488996574144</v>
      </c>
      <c r="T135" s="36">
        <v>1007.511003425856</v>
      </c>
      <c r="U135" s="37">
        <v>8078.0435606411065</v>
      </c>
      <c r="V135" s="38">
        <v>20533.225271641106</v>
      </c>
      <c r="W135" s="34">
        <v>95730.072271641111</v>
      </c>
      <c r="X135" s="34">
        <v>13257.166868574146</v>
      </c>
      <c r="Y135" s="33">
        <v>82472.905403066965</v>
      </c>
      <c r="Z135" s="144">
        <v>0</v>
      </c>
      <c r="AA135" s="34">
        <v>7716.9563040820412</v>
      </c>
      <c r="AB135" s="34">
        <v>27106.411674220937</v>
      </c>
      <c r="AC135" s="34">
        <v>21047.190000000002</v>
      </c>
      <c r="AD135" s="34">
        <v>2341.5219729957098</v>
      </c>
      <c r="AE135" s="34">
        <v>0</v>
      </c>
      <c r="AF135" s="34">
        <v>58212.079951298692</v>
      </c>
      <c r="AG135" s="136">
        <v>122601</v>
      </c>
      <c r="AH135" s="34">
        <v>126357</v>
      </c>
      <c r="AI135" s="34">
        <v>3999</v>
      </c>
      <c r="AJ135" s="34">
        <v>7755</v>
      </c>
      <c r="AK135" s="34">
        <v>3756</v>
      </c>
      <c r="AL135" s="34">
        <v>118602</v>
      </c>
      <c r="AM135" s="34">
        <v>118602</v>
      </c>
      <c r="AN135" s="34">
        <v>0</v>
      </c>
      <c r="AO135" s="34">
        <v>75196.847000000009</v>
      </c>
      <c r="AP135" s="34">
        <v>71440.847000000009</v>
      </c>
      <c r="AQ135" s="34">
        <v>3756</v>
      </c>
      <c r="AR135" s="34">
        <v>-81989</v>
      </c>
      <c r="AS135" s="34">
        <v>0</v>
      </c>
    </row>
    <row r="136" spans="2:45" s="1" customFormat="1" ht="14.25" x14ac:dyDescent="0.2">
      <c r="B136" s="31" t="s">
        <v>4794</v>
      </c>
      <c r="C136" s="32" t="s">
        <v>4614</v>
      </c>
      <c r="D136" s="31" t="s">
        <v>4615</v>
      </c>
      <c r="E136" s="31" t="s">
        <v>13</v>
      </c>
      <c r="F136" s="31" t="s">
        <v>11</v>
      </c>
      <c r="G136" s="31" t="s">
        <v>19</v>
      </c>
      <c r="H136" s="31" t="s">
        <v>44</v>
      </c>
      <c r="I136" s="31" t="s">
        <v>10</v>
      </c>
      <c r="J136" s="31" t="s">
        <v>14</v>
      </c>
      <c r="K136" s="31" t="s">
        <v>4616</v>
      </c>
      <c r="L136" s="33">
        <v>6876</v>
      </c>
      <c r="M136" s="150">
        <v>202393.86272000003</v>
      </c>
      <c r="N136" s="34">
        <v>-131381</v>
      </c>
      <c r="O136" s="34">
        <v>84953.540458450589</v>
      </c>
      <c r="P136" s="30">
        <v>-16014.26927999995</v>
      </c>
      <c r="Q136" s="35">
        <v>14602.627361999999</v>
      </c>
      <c r="R136" s="36">
        <v>16014.26927999995</v>
      </c>
      <c r="S136" s="36">
        <v>10431.670227432578</v>
      </c>
      <c r="T136" s="36">
        <v>65946.183886078259</v>
      </c>
      <c r="U136" s="37">
        <v>92392.621618334786</v>
      </c>
      <c r="V136" s="38">
        <v>106995.24898033479</v>
      </c>
      <c r="W136" s="34">
        <v>106995.24898033479</v>
      </c>
      <c r="X136" s="34">
        <v>99038.006221883159</v>
      </c>
      <c r="Y136" s="33">
        <v>7957.2427584516263</v>
      </c>
      <c r="Z136" s="144">
        <v>0</v>
      </c>
      <c r="AA136" s="34">
        <v>3976.852823535055</v>
      </c>
      <c r="AB136" s="34">
        <v>54662.729681904595</v>
      </c>
      <c r="AC136" s="34">
        <v>28822.22</v>
      </c>
      <c r="AD136" s="34">
        <v>8493.0026840962491</v>
      </c>
      <c r="AE136" s="34">
        <v>1511.98</v>
      </c>
      <c r="AF136" s="34">
        <v>97466.785189535891</v>
      </c>
      <c r="AG136" s="136">
        <v>49536</v>
      </c>
      <c r="AH136" s="34">
        <v>83787.868000000002</v>
      </c>
      <c r="AI136" s="34">
        <v>0</v>
      </c>
      <c r="AJ136" s="34">
        <v>8200</v>
      </c>
      <c r="AK136" s="34">
        <v>8200</v>
      </c>
      <c r="AL136" s="34">
        <v>49536</v>
      </c>
      <c r="AM136" s="34">
        <v>75587.868000000002</v>
      </c>
      <c r="AN136" s="34">
        <v>26051.868000000002</v>
      </c>
      <c r="AO136" s="34">
        <v>-16014.26927999995</v>
      </c>
      <c r="AP136" s="34">
        <v>-50266.137279999952</v>
      </c>
      <c r="AQ136" s="34">
        <v>34251.868000000002</v>
      </c>
      <c r="AR136" s="34">
        <v>-131381</v>
      </c>
      <c r="AS136" s="34">
        <v>0</v>
      </c>
    </row>
    <row r="137" spans="2:45" s="1" customFormat="1" ht="14.25" x14ac:dyDescent="0.2">
      <c r="B137" s="31" t="s">
        <v>4794</v>
      </c>
      <c r="C137" s="32" t="s">
        <v>3272</v>
      </c>
      <c r="D137" s="31" t="s">
        <v>3273</v>
      </c>
      <c r="E137" s="31" t="s">
        <v>13</v>
      </c>
      <c r="F137" s="31" t="s">
        <v>11</v>
      </c>
      <c r="G137" s="31" t="s">
        <v>19</v>
      </c>
      <c r="H137" s="31" t="s">
        <v>44</v>
      </c>
      <c r="I137" s="31" t="s">
        <v>10</v>
      </c>
      <c r="J137" s="31" t="s">
        <v>16</v>
      </c>
      <c r="K137" s="31" t="s">
        <v>3274</v>
      </c>
      <c r="L137" s="33">
        <v>10653</v>
      </c>
      <c r="M137" s="150">
        <v>260176.032958</v>
      </c>
      <c r="N137" s="34">
        <v>-36438.299999999996</v>
      </c>
      <c r="O137" s="34">
        <v>0</v>
      </c>
      <c r="P137" s="30">
        <v>384969.33625379996</v>
      </c>
      <c r="Q137" s="35">
        <v>18013.733501999999</v>
      </c>
      <c r="R137" s="36">
        <v>0</v>
      </c>
      <c r="S137" s="36">
        <v>15583.775197720272</v>
      </c>
      <c r="T137" s="36">
        <v>5722.2248022797285</v>
      </c>
      <c r="U137" s="37">
        <v>21306.114892673857</v>
      </c>
      <c r="V137" s="38">
        <v>39319.848394673856</v>
      </c>
      <c r="W137" s="34">
        <v>424289.18464847381</v>
      </c>
      <c r="X137" s="34">
        <v>29219.578495720285</v>
      </c>
      <c r="Y137" s="33">
        <v>395069.60615275352</v>
      </c>
      <c r="Z137" s="144">
        <v>0</v>
      </c>
      <c r="AA137" s="34">
        <v>24850.680077564662</v>
      </c>
      <c r="AB137" s="34">
        <v>53707.477190247519</v>
      </c>
      <c r="AC137" s="34">
        <v>78619.16</v>
      </c>
      <c r="AD137" s="34">
        <v>5117.3058881500001</v>
      </c>
      <c r="AE137" s="34">
        <v>0</v>
      </c>
      <c r="AF137" s="34">
        <v>162294.62315596218</v>
      </c>
      <c r="AG137" s="136">
        <v>210727</v>
      </c>
      <c r="AH137" s="34">
        <v>236744.60329579999</v>
      </c>
      <c r="AI137" s="34">
        <v>0</v>
      </c>
      <c r="AJ137" s="34">
        <v>26017.6032958</v>
      </c>
      <c r="AK137" s="34">
        <v>26017.6032958</v>
      </c>
      <c r="AL137" s="34">
        <v>210727</v>
      </c>
      <c r="AM137" s="34">
        <v>210727</v>
      </c>
      <c r="AN137" s="34">
        <v>0</v>
      </c>
      <c r="AO137" s="34">
        <v>384969.33625379996</v>
      </c>
      <c r="AP137" s="34">
        <v>358951.73295799998</v>
      </c>
      <c r="AQ137" s="34">
        <v>26017.603295799985</v>
      </c>
      <c r="AR137" s="34">
        <v>-37678.699999999997</v>
      </c>
      <c r="AS137" s="34">
        <v>1240.4000000000015</v>
      </c>
    </row>
    <row r="138" spans="2:45" s="1" customFormat="1" ht="14.25" x14ac:dyDescent="0.2">
      <c r="B138" s="31" t="s">
        <v>4794</v>
      </c>
      <c r="C138" s="32" t="s">
        <v>1187</v>
      </c>
      <c r="D138" s="31" t="s">
        <v>1188</v>
      </c>
      <c r="E138" s="31" t="s">
        <v>13</v>
      </c>
      <c r="F138" s="31" t="s">
        <v>11</v>
      </c>
      <c r="G138" s="31" t="s">
        <v>19</v>
      </c>
      <c r="H138" s="31" t="s">
        <v>44</v>
      </c>
      <c r="I138" s="31" t="s">
        <v>10</v>
      </c>
      <c r="J138" s="31" t="s">
        <v>12</v>
      </c>
      <c r="K138" s="31" t="s">
        <v>1189</v>
      </c>
      <c r="L138" s="33">
        <v>2374</v>
      </c>
      <c r="M138" s="150">
        <v>158202.10571099998</v>
      </c>
      <c r="N138" s="34">
        <v>-78225.8</v>
      </c>
      <c r="O138" s="34">
        <v>42487.156685848007</v>
      </c>
      <c r="P138" s="30">
        <v>93233.365710999991</v>
      </c>
      <c r="Q138" s="35">
        <v>9501.828931</v>
      </c>
      <c r="R138" s="36">
        <v>0</v>
      </c>
      <c r="S138" s="36">
        <v>68.298977142883373</v>
      </c>
      <c r="T138" s="36">
        <v>4679.7010228571162</v>
      </c>
      <c r="U138" s="37">
        <v>4748.0256036053452</v>
      </c>
      <c r="V138" s="38">
        <v>14249.854534605345</v>
      </c>
      <c r="W138" s="34">
        <v>107483.22024560533</v>
      </c>
      <c r="X138" s="34">
        <v>128.06058214289078</v>
      </c>
      <c r="Y138" s="33">
        <v>107355.15966346244</v>
      </c>
      <c r="Z138" s="144">
        <v>0</v>
      </c>
      <c r="AA138" s="34">
        <v>2135.4473386161535</v>
      </c>
      <c r="AB138" s="34">
        <v>15217.008367335735</v>
      </c>
      <c r="AC138" s="34">
        <v>9951.1299999999992</v>
      </c>
      <c r="AD138" s="34">
        <v>5761</v>
      </c>
      <c r="AE138" s="34">
        <v>3856.71</v>
      </c>
      <c r="AF138" s="34">
        <v>36921.295705951889</v>
      </c>
      <c r="AG138" s="136">
        <v>18571</v>
      </c>
      <c r="AH138" s="34">
        <v>31965.059999999998</v>
      </c>
      <c r="AI138" s="34">
        <v>0</v>
      </c>
      <c r="AJ138" s="34">
        <v>5400</v>
      </c>
      <c r="AK138" s="34">
        <v>5400</v>
      </c>
      <c r="AL138" s="34">
        <v>18571</v>
      </c>
      <c r="AM138" s="34">
        <v>26565.059999999998</v>
      </c>
      <c r="AN138" s="34">
        <v>7994.0599999999977</v>
      </c>
      <c r="AO138" s="34">
        <v>93233.365710999991</v>
      </c>
      <c r="AP138" s="34">
        <v>79839.305710999994</v>
      </c>
      <c r="AQ138" s="34">
        <v>13394.059999999998</v>
      </c>
      <c r="AR138" s="34">
        <v>-78225.8</v>
      </c>
      <c r="AS138" s="34">
        <v>0</v>
      </c>
    </row>
    <row r="139" spans="2:45" s="1" customFormat="1" ht="14.25" x14ac:dyDescent="0.2">
      <c r="B139" s="31" t="s">
        <v>4794</v>
      </c>
      <c r="C139" s="32" t="s">
        <v>340</v>
      </c>
      <c r="D139" s="31" t="s">
        <v>341</v>
      </c>
      <c r="E139" s="31" t="s">
        <v>13</v>
      </c>
      <c r="F139" s="31" t="s">
        <v>11</v>
      </c>
      <c r="G139" s="31" t="s">
        <v>19</v>
      </c>
      <c r="H139" s="31" t="s">
        <v>44</v>
      </c>
      <c r="I139" s="31" t="s">
        <v>10</v>
      </c>
      <c r="J139" s="31" t="s">
        <v>21</v>
      </c>
      <c r="K139" s="31" t="s">
        <v>342</v>
      </c>
      <c r="L139" s="33">
        <v>161</v>
      </c>
      <c r="M139" s="150">
        <v>18060.384944999998</v>
      </c>
      <c r="N139" s="34">
        <v>19569.400000000001</v>
      </c>
      <c r="O139" s="34">
        <v>0</v>
      </c>
      <c r="P139" s="30">
        <v>27088.784944999999</v>
      </c>
      <c r="Q139" s="35">
        <v>0</v>
      </c>
      <c r="R139" s="36">
        <v>0</v>
      </c>
      <c r="S139" s="36">
        <v>0</v>
      </c>
      <c r="T139" s="36">
        <v>322</v>
      </c>
      <c r="U139" s="37">
        <v>322.00173638604065</v>
      </c>
      <c r="V139" s="38">
        <v>322.00173638604065</v>
      </c>
      <c r="W139" s="34">
        <v>27410.786681386038</v>
      </c>
      <c r="X139" s="34">
        <v>0</v>
      </c>
      <c r="Y139" s="33">
        <v>27410.786681386038</v>
      </c>
      <c r="Z139" s="144">
        <v>0</v>
      </c>
      <c r="AA139" s="34">
        <v>4255.2485777098336</v>
      </c>
      <c r="AB139" s="34">
        <v>3946.0554526488318</v>
      </c>
      <c r="AC139" s="34">
        <v>1254.42</v>
      </c>
      <c r="AD139" s="34">
        <v>662.5</v>
      </c>
      <c r="AE139" s="34">
        <v>301.44</v>
      </c>
      <c r="AF139" s="34">
        <v>10419.664030358666</v>
      </c>
      <c r="AG139" s="136">
        <v>2645</v>
      </c>
      <c r="AH139" s="34">
        <v>2645</v>
      </c>
      <c r="AI139" s="34">
        <v>0</v>
      </c>
      <c r="AJ139" s="34">
        <v>0</v>
      </c>
      <c r="AK139" s="34">
        <v>0</v>
      </c>
      <c r="AL139" s="34">
        <v>2645</v>
      </c>
      <c r="AM139" s="34">
        <v>2645</v>
      </c>
      <c r="AN139" s="34">
        <v>0</v>
      </c>
      <c r="AO139" s="34">
        <v>27088.784944999999</v>
      </c>
      <c r="AP139" s="34">
        <v>27088.784944999999</v>
      </c>
      <c r="AQ139" s="34">
        <v>0</v>
      </c>
      <c r="AR139" s="34">
        <v>8957.4</v>
      </c>
      <c r="AS139" s="34">
        <v>10612.000000000002</v>
      </c>
    </row>
    <row r="140" spans="2:45" s="1" customFormat="1" ht="14.25" x14ac:dyDescent="0.2">
      <c r="B140" s="31" t="s">
        <v>4794</v>
      </c>
      <c r="C140" s="32" t="s">
        <v>4578</v>
      </c>
      <c r="D140" s="31" t="s">
        <v>4579</v>
      </c>
      <c r="E140" s="31" t="s">
        <v>13</v>
      </c>
      <c r="F140" s="31" t="s">
        <v>11</v>
      </c>
      <c r="G140" s="31" t="s">
        <v>19</v>
      </c>
      <c r="H140" s="31" t="s">
        <v>44</v>
      </c>
      <c r="I140" s="31" t="s">
        <v>10</v>
      </c>
      <c r="J140" s="31" t="s">
        <v>12</v>
      </c>
      <c r="K140" s="31" t="s">
        <v>4580</v>
      </c>
      <c r="L140" s="33">
        <v>2949</v>
      </c>
      <c r="M140" s="150">
        <v>109981.47375400001</v>
      </c>
      <c r="N140" s="34">
        <v>-76338</v>
      </c>
      <c r="O140" s="34">
        <v>36408.996563108172</v>
      </c>
      <c r="P140" s="30">
        <v>49620.773754000023</v>
      </c>
      <c r="Q140" s="35">
        <v>8429.0737150000004</v>
      </c>
      <c r="R140" s="36">
        <v>0</v>
      </c>
      <c r="S140" s="36">
        <v>5402.4489428592169</v>
      </c>
      <c r="T140" s="36">
        <v>495.55105714078309</v>
      </c>
      <c r="U140" s="37">
        <v>5898.0318049840616</v>
      </c>
      <c r="V140" s="38">
        <v>14327.105519984063</v>
      </c>
      <c r="W140" s="34">
        <v>63947.879273984086</v>
      </c>
      <c r="X140" s="34">
        <v>10129.591767859216</v>
      </c>
      <c r="Y140" s="33">
        <v>53818.287506124871</v>
      </c>
      <c r="Z140" s="144">
        <v>0</v>
      </c>
      <c r="AA140" s="34">
        <v>4664.0656512233818</v>
      </c>
      <c r="AB140" s="34">
        <v>20110.95134782304</v>
      </c>
      <c r="AC140" s="34">
        <v>12361.36</v>
      </c>
      <c r="AD140" s="34">
        <v>568.01609000000008</v>
      </c>
      <c r="AE140" s="34">
        <v>7766.51</v>
      </c>
      <c r="AF140" s="34">
        <v>45470.90308904642</v>
      </c>
      <c r="AG140" s="136">
        <v>39322</v>
      </c>
      <c r="AH140" s="34">
        <v>41187.300000000003</v>
      </c>
      <c r="AI140" s="34">
        <v>0</v>
      </c>
      <c r="AJ140" s="34">
        <v>1865.3000000000002</v>
      </c>
      <c r="AK140" s="34">
        <v>1865.3000000000002</v>
      </c>
      <c r="AL140" s="34">
        <v>39322</v>
      </c>
      <c r="AM140" s="34">
        <v>39322</v>
      </c>
      <c r="AN140" s="34">
        <v>0</v>
      </c>
      <c r="AO140" s="34">
        <v>49620.773754000023</v>
      </c>
      <c r="AP140" s="34">
        <v>47755.473754000021</v>
      </c>
      <c r="AQ140" s="34">
        <v>1865.3000000000029</v>
      </c>
      <c r="AR140" s="34">
        <v>-76338</v>
      </c>
      <c r="AS140" s="34">
        <v>0</v>
      </c>
    </row>
    <row r="141" spans="2:45" s="1" customFormat="1" ht="14.25" x14ac:dyDescent="0.2">
      <c r="B141" s="31" t="s">
        <v>4794</v>
      </c>
      <c r="C141" s="32" t="s">
        <v>3877</v>
      </c>
      <c r="D141" s="31" t="s">
        <v>3878</v>
      </c>
      <c r="E141" s="31" t="s">
        <v>13</v>
      </c>
      <c r="F141" s="31" t="s">
        <v>11</v>
      </c>
      <c r="G141" s="31" t="s">
        <v>19</v>
      </c>
      <c r="H141" s="31" t="s">
        <v>44</v>
      </c>
      <c r="I141" s="31" t="s">
        <v>10</v>
      </c>
      <c r="J141" s="31" t="s">
        <v>21</v>
      </c>
      <c r="K141" s="31" t="s">
        <v>3879</v>
      </c>
      <c r="L141" s="33">
        <v>205</v>
      </c>
      <c r="M141" s="150">
        <v>12244.555391</v>
      </c>
      <c r="N141" s="34">
        <v>142</v>
      </c>
      <c r="O141" s="34">
        <v>0</v>
      </c>
      <c r="P141" s="30">
        <v>9510.6603909999994</v>
      </c>
      <c r="Q141" s="35">
        <v>483.19077700000003</v>
      </c>
      <c r="R141" s="36">
        <v>0</v>
      </c>
      <c r="S141" s="36">
        <v>180.95673257149807</v>
      </c>
      <c r="T141" s="36">
        <v>229.04326742850193</v>
      </c>
      <c r="U141" s="37">
        <v>410.00221092632506</v>
      </c>
      <c r="V141" s="38">
        <v>893.19298792632503</v>
      </c>
      <c r="W141" s="34">
        <v>10403.853378926324</v>
      </c>
      <c r="X141" s="34">
        <v>339.2938735714979</v>
      </c>
      <c r="Y141" s="33">
        <v>10064.559505354826</v>
      </c>
      <c r="Z141" s="144">
        <v>0</v>
      </c>
      <c r="AA141" s="34">
        <v>1436.7236127806809</v>
      </c>
      <c r="AB141" s="34">
        <v>1314.006473565486</v>
      </c>
      <c r="AC141" s="34">
        <v>1167.23</v>
      </c>
      <c r="AD141" s="34">
        <v>147.5</v>
      </c>
      <c r="AE141" s="34">
        <v>0</v>
      </c>
      <c r="AF141" s="34">
        <v>4065.4600863461669</v>
      </c>
      <c r="AG141" s="136">
        <v>739</v>
      </c>
      <c r="AH141" s="34">
        <v>2005.1049999999998</v>
      </c>
      <c r="AI141" s="34">
        <v>0</v>
      </c>
      <c r="AJ141" s="34">
        <v>0</v>
      </c>
      <c r="AK141" s="34">
        <v>0</v>
      </c>
      <c r="AL141" s="34">
        <v>739</v>
      </c>
      <c r="AM141" s="34">
        <v>2005.1049999999998</v>
      </c>
      <c r="AN141" s="34">
        <v>1266.1049999999998</v>
      </c>
      <c r="AO141" s="34">
        <v>9510.6603909999994</v>
      </c>
      <c r="AP141" s="34">
        <v>8244.5553909999999</v>
      </c>
      <c r="AQ141" s="34">
        <v>1266.1049999999996</v>
      </c>
      <c r="AR141" s="34">
        <v>142</v>
      </c>
      <c r="AS141" s="34">
        <v>0</v>
      </c>
    </row>
    <row r="142" spans="2:45" s="1" customFormat="1" ht="14.25" x14ac:dyDescent="0.2">
      <c r="B142" s="31" t="s">
        <v>4794</v>
      </c>
      <c r="C142" s="32" t="s">
        <v>1922</v>
      </c>
      <c r="D142" s="31" t="s">
        <v>1923</v>
      </c>
      <c r="E142" s="31" t="s">
        <v>13</v>
      </c>
      <c r="F142" s="31" t="s">
        <v>11</v>
      </c>
      <c r="G142" s="31" t="s">
        <v>19</v>
      </c>
      <c r="H142" s="31" t="s">
        <v>44</v>
      </c>
      <c r="I142" s="31" t="s">
        <v>10</v>
      </c>
      <c r="J142" s="31" t="s">
        <v>12</v>
      </c>
      <c r="K142" s="31" t="s">
        <v>1924</v>
      </c>
      <c r="L142" s="33">
        <v>1145</v>
      </c>
      <c r="M142" s="150">
        <v>45729.459602999996</v>
      </c>
      <c r="N142" s="34">
        <v>3787</v>
      </c>
      <c r="O142" s="34">
        <v>0</v>
      </c>
      <c r="P142" s="30">
        <v>14250.009602999999</v>
      </c>
      <c r="Q142" s="35">
        <v>5497.0208300000004</v>
      </c>
      <c r="R142" s="36">
        <v>0</v>
      </c>
      <c r="S142" s="36">
        <v>3142.7513074297785</v>
      </c>
      <c r="T142" s="36">
        <v>-46.084680789963386</v>
      </c>
      <c r="U142" s="37">
        <v>3096.6833254246076</v>
      </c>
      <c r="V142" s="38">
        <v>8593.704155424608</v>
      </c>
      <c r="W142" s="34">
        <v>22843.713758424608</v>
      </c>
      <c r="X142" s="34">
        <v>5892.6587014297766</v>
      </c>
      <c r="Y142" s="33">
        <v>16951.055056994832</v>
      </c>
      <c r="Z142" s="144">
        <v>0</v>
      </c>
      <c r="AA142" s="34">
        <v>1916.3386989100602</v>
      </c>
      <c r="AB142" s="34">
        <v>6834.2812314809244</v>
      </c>
      <c r="AC142" s="34">
        <v>4799.51</v>
      </c>
      <c r="AD142" s="34">
        <v>8898.1443492875005</v>
      </c>
      <c r="AE142" s="34">
        <v>1170.7</v>
      </c>
      <c r="AF142" s="34">
        <v>23618.974279678489</v>
      </c>
      <c r="AG142" s="136">
        <v>7688</v>
      </c>
      <c r="AH142" s="34">
        <v>12812.55</v>
      </c>
      <c r="AI142" s="34">
        <v>0</v>
      </c>
      <c r="AJ142" s="34">
        <v>0</v>
      </c>
      <c r="AK142" s="34">
        <v>0</v>
      </c>
      <c r="AL142" s="34">
        <v>7688</v>
      </c>
      <c r="AM142" s="34">
        <v>12812.55</v>
      </c>
      <c r="AN142" s="34">
        <v>5124.5499999999993</v>
      </c>
      <c r="AO142" s="34">
        <v>14250.009602999999</v>
      </c>
      <c r="AP142" s="34">
        <v>9125.4596029999993</v>
      </c>
      <c r="AQ142" s="34">
        <v>5124.5499999999993</v>
      </c>
      <c r="AR142" s="34">
        <v>3787</v>
      </c>
      <c r="AS142" s="34">
        <v>0</v>
      </c>
    </row>
    <row r="143" spans="2:45" s="1" customFormat="1" ht="14.25" x14ac:dyDescent="0.2">
      <c r="B143" s="31" t="s">
        <v>4794</v>
      </c>
      <c r="C143" s="32" t="s">
        <v>4188</v>
      </c>
      <c r="D143" s="31" t="s">
        <v>4189</v>
      </c>
      <c r="E143" s="31" t="s">
        <v>13</v>
      </c>
      <c r="F143" s="31" t="s">
        <v>11</v>
      </c>
      <c r="G143" s="31" t="s">
        <v>19</v>
      </c>
      <c r="H143" s="31" t="s">
        <v>44</v>
      </c>
      <c r="I143" s="31" t="s">
        <v>10</v>
      </c>
      <c r="J143" s="31" t="s">
        <v>12</v>
      </c>
      <c r="K143" s="31" t="s">
        <v>4190</v>
      </c>
      <c r="L143" s="33">
        <v>3267</v>
      </c>
      <c r="M143" s="150">
        <v>101428.06151100001</v>
      </c>
      <c r="N143" s="34">
        <v>-41327</v>
      </c>
      <c r="O143" s="34">
        <v>29651.124442658598</v>
      </c>
      <c r="P143" s="30">
        <v>106801.59766209999</v>
      </c>
      <c r="Q143" s="35">
        <v>2011.666336</v>
      </c>
      <c r="R143" s="36">
        <v>0</v>
      </c>
      <c r="S143" s="36">
        <v>0</v>
      </c>
      <c r="T143" s="36">
        <v>6534</v>
      </c>
      <c r="U143" s="37">
        <v>6534.0352346161171</v>
      </c>
      <c r="V143" s="38">
        <v>8545.7015706161164</v>
      </c>
      <c r="W143" s="34">
        <v>115347.2992327161</v>
      </c>
      <c r="X143" s="34">
        <v>0</v>
      </c>
      <c r="Y143" s="33">
        <v>115347.2992327161</v>
      </c>
      <c r="Z143" s="144">
        <v>0</v>
      </c>
      <c r="AA143" s="34">
        <v>2550.2122784055209</v>
      </c>
      <c r="AB143" s="34">
        <v>18893.754026501025</v>
      </c>
      <c r="AC143" s="34">
        <v>19479.16</v>
      </c>
      <c r="AD143" s="34">
        <v>1258.8059975624999</v>
      </c>
      <c r="AE143" s="34">
        <v>0</v>
      </c>
      <c r="AF143" s="34">
        <v>42181.932302469046</v>
      </c>
      <c r="AG143" s="136">
        <v>18396</v>
      </c>
      <c r="AH143" s="34">
        <v>46700.536151099994</v>
      </c>
      <c r="AI143" s="34">
        <v>0</v>
      </c>
      <c r="AJ143" s="34">
        <v>10142.806151100001</v>
      </c>
      <c r="AK143" s="34">
        <v>10142.806151100001</v>
      </c>
      <c r="AL143" s="34">
        <v>18396</v>
      </c>
      <c r="AM143" s="34">
        <v>36557.729999999996</v>
      </c>
      <c r="AN143" s="34">
        <v>18161.729999999996</v>
      </c>
      <c r="AO143" s="34">
        <v>106801.59766209999</v>
      </c>
      <c r="AP143" s="34">
        <v>78497.061510999993</v>
      </c>
      <c r="AQ143" s="34">
        <v>28304.536151100008</v>
      </c>
      <c r="AR143" s="34">
        <v>-41327</v>
      </c>
      <c r="AS143" s="34">
        <v>0</v>
      </c>
    </row>
    <row r="144" spans="2:45" s="1" customFormat="1" ht="14.25" x14ac:dyDescent="0.2">
      <c r="B144" s="31" t="s">
        <v>4794</v>
      </c>
      <c r="C144" s="32" t="s">
        <v>2105</v>
      </c>
      <c r="D144" s="31" t="s">
        <v>2106</v>
      </c>
      <c r="E144" s="31" t="s">
        <v>13</v>
      </c>
      <c r="F144" s="31" t="s">
        <v>11</v>
      </c>
      <c r="G144" s="31" t="s">
        <v>19</v>
      </c>
      <c r="H144" s="31" t="s">
        <v>44</v>
      </c>
      <c r="I144" s="31" t="s">
        <v>10</v>
      </c>
      <c r="J144" s="31" t="s">
        <v>12</v>
      </c>
      <c r="K144" s="31" t="s">
        <v>2107</v>
      </c>
      <c r="L144" s="33">
        <v>2500</v>
      </c>
      <c r="M144" s="150">
        <v>166547.17267500001</v>
      </c>
      <c r="N144" s="34">
        <v>-54662</v>
      </c>
      <c r="O144" s="34">
        <v>0</v>
      </c>
      <c r="P144" s="30">
        <v>142622.472675</v>
      </c>
      <c r="Q144" s="35">
        <v>8737.6577219999999</v>
      </c>
      <c r="R144" s="36">
        <v>0</v>
      </c>
      <c r="S144" s="36">
        <v>2741.6220205724817</v>
      </c>
      <c r="T144" s="36">
        <v>2258.3779794275183</v>
      </c>
      <c r="U144" s="37">
        <v>5000.0269625161591</v>
      </c>
      <c r="V144" s="38">
        <v>13737.68468451616</v>
      </c>
      <c r="W144" s="34">
        <v>156360.15735951616</v>
      </c>
      <c r="X144" s="34">
        <v>5140.54128857248</v>
      </c>
      <c r="Y144" s="33">
        <v>151219.61607094368</v>
      </c>
      <c r="Z144" s="144">
        <v>0</v>
      </c>
      <c r="AA144" s="34">
        <v>2329.7915486344782</v>
      </c>
      <c r="AB144" s="34">
        <v>9590.1203953082622</v>
      </c>
      <c r="AC144" s="34">
        <v>10479.280000000001</v>
      </c>
      <c r="AD144" s="34">
        <v>275.58075063749999</v>
      </c>
      <c r="AE144" s="34">
        <v>0</v>
      </c>
      <c r="AF144" s="34">
        <v>22674.772694580242</v>
      </c>
      <c r="AG144" s="136">
        <v>0</v>
      </c>
      <c r="AH144" s="34">
        <v>30737.3</v>
      </c>
      <c r="AI144" s="34">
        <v>0</v>
      </c>
      <c r="AJ144" s="34">
        <v>2762.3</v>
      </c>
      <c r="AK144" s="34">
        <v>2762.3</v>
      </c>
      <c r="AL144" s="34">
        <v>0</v>
      </c>
      <c r="AM144" s="34">
        <v>27975</v>
      </c>
      <c r="AN144" s="34">
        <v>27975</v>
      </c>
      <c r="AO144" s="34">
        <v>142622.472675</v>
      </c>
      <c r="AP144" s="34">
        <v>111885.17267500001</v>
      </c>
      <c r="AQ144" s="34">
        <v>30737.299999999988</v>
      </c>
      <c r="AR144" s="34">
        <v>-54662</v>
      </c>
      <c r="AS144" s="34">
        <v>0</v>
      </c>
    </row>
    <row r="145" spans="2:45" s="1" customFormat="1" ht="14.25" x14ac:dyDescent="0.2">
      <c r="B145" s="31" t="s">
        <v>4794</v>
      </c>
      <c r="C145" s="32" t="s">
        <v>1076</v>
      </c>
      <c r="D145" s="31" t="s">
        <v>1077</v>
      </c>
      <c r="E145" s="31" t="s">
        <v>13</v>
      </c>
      <c r="F145" s="31" t="s">
        <v>11</v>
      </c>
      <c r="G145" s="31" t="s">
        <v>19</v>
      </c>
      <c r="H145" s="31" t="s">
        <v>44</v>
      </c>
      <c r="I145" s="31" t="s">
        <v>10</v>
      </c>
      <c r="J145" s="31" t="s">
        <v>12</v>
      </c>
      <c r="K145" s="31" t="s">
        <v>1078</v>
      </c>
      <c r="L145" s="33">
        <v>2911</v>
      </c>
      <c r="M145" s="150">
        <v>62301.273299000008</v>
      </c>
      <c r="N145" s="34">
        <v>-11247</v>
      </c>
      <c r="O145" s="34">
        <v>0</v>
      </c>
      <c r="P145" s="30">
        <v>-11071.826700999984</v>
      </c>
      <c r="Q145" s="35">
        <v>1182.496335</v>
      </c>
      <c r="R145" s="36">
        <v>11071.826700999984</v>
      </c>
      <c r="S145" s="36">
        <v>76.538979428600825</v>
      </c>
      <c r="T145" s="36">
        <v>-287.84929441269924</v>
      </c>
      <c r="U145" s="37">
        <v>10860.574951385597</v>
      </c>
      <c r="V145" s="38">
        <v>12043.071286385597</v>
      </c>
      <c r="W145" s="34">
        <v>12043.071286385597</v>
      </c>
      <c r="X145" s="34">
        <v>143.51058642860153</v>
      </c>
      <c r="Y145" s="33">
        <v>11899.560699956995</v>
      </c>
      <c r="Z145" s="144">
        <v>0</v>
      </c>
      <c r="AA145" s="34">
        <v>3126.1309534215034</v>
      </c>
      <c r="AB145" s="34">
        <v>16808.706551136249</v>
      </c>
      <c r="AC145" s="34">
        <v>19817.650000000001</v>
      </c>
      <c r="AD145" s="34">
        <v>383</v>
      </c>
      <c r="AE145" s="34">
        <v>0</v>
      </c>
      <c r="AF145" s="34">
        <v>40135.48750455775</v>
      </c>
      <c r="AG145" s="136">
        <v>82074</v>
      </c>
      <c r="AH145" s="34">
        <v>82689.899999999994</v>
      </c>
      <c r="AI145" s="34">
        <v>0</v>
      </c>
      <c r="AJ145" s="34">
        <v>615.90000000000009</v>
      </c>
      <c r="AK145" s="34">
        <v>615.90000000000009</v>
      </c>
      <c r="AL145" s="34">
        <v>82074</v>
      </c>
      <c r="AM145" s="34">
        <v>82074</v>
      </c>
      <c r="AN145" s="34">
        <v>0</v>
      </c>
      <c r="AO145" s="34">
        <v>-11071.826700999984</v>
      </c>
      <c r="AP145" s="34">
        <v>-11687.726700999983</v>
      </c>
      <c r="AQ145" s="34">
        <v>615.89999999999964</v>
      </c>
      <c r="AR145" s="34">
        <v>-11247</v>
      </c>
      <c r="AS145" s="34">
        <v>0</v>
      </c>
    </row>
    <row r="146" spans="2:45" s="1" customFormat="1" ht="14.25" x14ac:dyDescent="0.2">
      <c r="B146" s="31" t="s">
        <v>4794</v>
      </c>
      <c r="C146" s="32" t="s">
        <v>3584</v>
      </c>
      <c r="D146" s="31" t="s">
        <v>3585</v>
      </c>
      <c r="E146" s="31" t="s">
        <v>13</v>
      </c>
      <c r="F146" s="31" t="s">
        <v>11</v>
      </c>
      <c r="G146" s="31" t="s">
        <v>19</v>
      </c>
      <c r="H146" s="31" t="s">
        <v>44</v>
      </c>
      <c r="I146" s="31" t="s">
        <v>10</v>
      </c>
      <c r="J146" s="31" t="s">
        <v>12</v>
      </c>
      <c r="K146" s="31" t="s">
        <v>3586</v>
      </c>
      <c r="L146" s="33">
        <v>4440</v>
      </c>
      <c r="M146" s="150">
        <v>106487.69642100002</v>
      </c>
      <c r="N146" s="34">
        <v>-21512</v>
      </c>
      <c r="O146" s="34">
        <v>0</v>
      </c>
      <c r="P146" s="30">
        <v>142881.696421</v>
      </c>
      <c r="Q146" s="35">
        <v>9448.4337950000008</v>
      </c>
      <c r="R146" s="36">
        <v>0</v>
      </c>
      <c r="S146" s="36">
        <v>7522.4598605743167</v>
      </c>
      <c r="T146" s="36">
        <v>1357.5401394256833</v>
      </c>
      <c r="U146" s="37">
        <v>8880.0478854286994</v>
      </c>
      <c r="V146" s="38">
        <v>18328.4816804287</v>
      </c>
      <c r="W146" s="34">
        <v>161210.1781014287</v>
      </c>
      <c r="X146" s="34">
        <v>14104.612238574307</v>
      </c>
      <c r="Y146" s="33">
        <v>147105.56586285439</v>
      </c>
      <c r="Z146" s="144">
        <v>0</v>
      </c>
      <c r="AA146" s="34">
        <v>9623.5969791247335</v>
      </c>
      <c r="AB146" s="34">
        <v>24265.283528092932</v>
      </c>
      <c r="AC146" s="34">
        <v>18611.21</v>
      </c>
      <c r="AD146" s="34">
        <v>7628.1265360907501</v>
      </c>
      <c r="AE146" s="34">
        <v>0</v>
      </c>
      <c r="AF146" s="34">
        <v>60128.21704330841</v>
      </c>
      <c r="AG146" s="136">
        <v>93457</v>
      </c>
      <c r="AH146" s="34">
        <v>95143</v>
      </c>
      <c r="AI146" s="34">
        <v>964</v>
      </c>
      <c r="AJ146" s="34">
        <v>2650</v>
      </c>
      <c r="AK146" s="34">
        <v>1686</v>
      </c>
      <c r="AL146" s="34">
        <v>92493</v>
      </c>
      <c r="AM146" s="34">
        <v>92493</v>
      </c>
      <c r="AN146" s="34">
        <v>0</v>
      </c>
      <c r="AO146" s="34">
        <v>142881.696421</v>
      </c>
      <c r="AP146" s="34">
        <v>141195.696421</v>
      </c>
      <c r="AQ146" s="34">
        <v>1686</v>
      </c>
      <c r="AR146" s="34">
        <v>-21512</v>
      </c>
      <c r="AS146" s="34">
        <v>0</v>
      </c>
    </row>
    <row r="147" spans="2:45" s="1" customFormat="1" ht="14.25" x14ac:dyDescent="0.2">
      <c r="B147" s="31" t="s">
        <v>4794</v>
      </c>
      <c r="C147" s="32" t="s">
        <v>811</v>
      </c>
      <c r="D147" s="31" t="s">
        <v>812</v>
      </c>
      <c r="E147" s="31" t="s">
        <v>13</v>
      </c>
      <c r="F147" s="31" t="s">
        <v>11</v>
      </c>
      <c r="G147" s="31" t="s">
        <v>19</v>
      </c>
      <c r="H147" s="31" t="s">
        <v>44</v>
      </c>
      <c r="I147" s="31" t="s">
        <v>10</v>
      </c>
      <c r="J147" s="31" t="s">
        <v>14</v>
      </c>
      <c r="K147" s="31" t="s">
        <v>813</v>
      </c>
      <c r="L147" s="33">
        <v>7375</v>
      </c>
      <c r="M147" s="150">
        <v>130038.576848</v>
      </c>
      <c r="N147" s="34">
        <v>-1278</v>
      </c>
      <c r="O147" s="34">
        <v>0</v>
      </c>
      <c r="P147" s="30">
        <v>232351.576848</v>
      </c>
      <c r="Q147" s="35">
        <v>13671.393882</v>
      </c>
      <c r="R147" s="36">
        <v>0</v>
      </c>
      <c r="S147" s="36">
        <v>12242.914875433273</v>
      </c>
      <c r="T147" s="36">
        <v>2507.0851245667272</v>
      </c>
      <c r="U147" s="37">
        <v>14750.07953942267</v>
      </c>
      <c r="V147" s="38">
        <v>28421.47342142267</v>
      </c>
      <c r="W147" s="34">
        <v>260773.05026942267</v>
      </c>
      <c r="X147" s="34">
        <v>22955.465391433274</v>
      </c>
      <c r="Y147" s="33">
        <v>237817.5848779894</v>
      </c>
      <c r="Z147" s="144">
        <v>0</v>
      </c>
      <c r="AA147" s="34">
        <v>7880.8616286472734</v>
      </c>
      <c r="AB147" s="34">
        <v>47683.36581364747</v>
      </c>
      <c r="AC147" s="34">
        <v>30913.88</v>
      </c>
      <c r="AD147" s="34">
        <v>16439.422673137498</v>
      </c>
      <c r="AE147" s="34">
        <v>9789.91</v>
      </c>
      <c r="AF147" s="34">
        <v>112707.44011543224</v>
      </c>
      <c r="AG147" s="136">
        <v>183685</v>
      </c>
      <c r="AH147" s="34">
        <v>192712</v>
      </c>
      <c r="AI147" s="34">
        <v>0</v>
      </c>
      <c r="AJ147" s="34">
        <v>9027</v>
      </c>
      <c r="AK147" s="34">
        <v>9027</v>
      </c>
      <c r="AL147" s="34">
        <v>183685</v>
      </c>
      <c r="AM147" s="34">
        <v>183685</v>
      </c>
      <c r="AN147" s="34">
        <v>0</v>
      </c>
      <c r="AO147" s="34">
        <v>232351.576848</v>
      </c>
      <c r="AP147" s="34">
        <v>223324.576848</v>
      </c>
      <c r="AQ147" s="34">
        <v>9027</v>
      </c>
      <c r="AR147" s="34">
        <v>-1278</v>
      </c>
      <c r="AS147" s="34">
        <v>0</v>
      </c>
    </row>
    <row r="148" spans="2:45" s="1" customFormat="1" ht="14.25" x14ac:dyDescent="0.2">
      <c r="B148" s="31" t="s">
        <v>4794</v>
      </c>
      <c r="C148" s="32" t="s">
        <v>4350</v>
      </c>
      <c r="D148" s="31" t="s">
        <v>4351</v>
      </c>
      <c r="E148" s="31" t="s">
        <v>13</v>
      </c>
      <c r="F148" s="31" t="s">
        <v>11</v>
      </c>
      <c r="G148" s="31" t="s">
        <v>19</v>
      </c>
      <c r="H148" s="31" t="s">
        <v>44</v>
      </c>
      <c r="I148" s="31" t="s">
        <v>10</v>
      </c>
      <c r="J148" s="31" t="s">
        <v>16</v>
      </c>
      <c r="K148" s="31" t="s">
        <v>4352</v>
      </c>
      <c r="L148" s="33">
        <v>11472</v>
      </c>
      <c r="M148" s="150">
        <v>451722.28774499998</v>
      </c>
      <c r="N148" s="34">
        <v>-578290.31999999995</v>
      </c>
      <c r="O148" s="34">
        <v>322750.59539058292</v>
      </c>
      <c r="P148" s="30">
        <v>24080.167745000042</v>
      </c>
      <c r="Q148" s="35">
        <v>26182.711003</v>
      </c>
      <c r="R148" s="36">
        <v>0</v>
      </c>
      <c r="S148" s="36">
        <v>11939.810115433156</v>
      </c>
      <c r="T148" s="36">
        <v>243119.50559658289</v>
      </c>
      <c r="U148" s="37">
        <v>255060.69112020035</v>
      </c>
      <c r="V148" s="38">
        <v>281243.40212320036</v>
      </c>
      <c r="W148" s="34">
        <v>305323.5698682004</v>
      </c>
      <c r="X148" s="34">
        <v>305322.19446001609</v>
      </c>
      <c r="Y148" s="33">
        <v>1.3754081843071617</v>
      </c>
      <c r="Z148" s="144">
        <v>0</v>
      </c>
      <c r="AA148" s="34">
        <v>24526.898807754689</v>
      </c>
      <c r="AB148" s="34">
        <v>62293.388344114195</v>
      </c>
      <c r="AC148" s="34">
        <v>48087.33</v>
      </c>
      <c r="AD148" s="34">
        <v>23329.995000000003</v>
      </c>
      <c r="AE148" s="34">
        <v>1494.34</v>
      </c>
      <c r="AF148" s="34">
        <v>159731.95215186887</v>
      </c>
      <c r="AG148" s="136">
        <v>391113</v>
      </c>
      <c r="AH148" s="34">
        <v>403783.2</v>
      </c>
      <c r="AI148" s="34">
        <v>0</v>
      </c>
      <c r="AJ148" s="34">
        <v>12670.2</v>
      </c>
      <c r="AK148" s="34">
        <v>12670.2</v>
      </c>
      <c r="AL148" s="34">
        <v>391113</v>
      </c>
      <c r="AM148" s="34">
        <v>391113</v>
      </c>
      <c r="AN148" s="34">
        <v>0</v>
      </c>
      <c r="AO148" s="34">
        <v>24080.167745000042</v>
      </c>
      <c r="AP148" s="34">
        <v>11409.967745000042</v>
      </c>
      <c r="AQ148" s="34">
        <v>12670.199999999997</v>
      </c>
      <c r="AR148" s="34">
        <v>-617034.81999999995</v>
      </c>
      <c r="AS148" s="34">
        <v>38744.5</v>
      </c>
    </row>
    <row r="149" spans="2:45" s="1" customFormat="1" ht="14.25" x14ac:dyDescent="0.2">
      <c r="B149" s="31" t="s">
        <v>4794</v>
      </c>
      <c r="C149" s="32" t="s">
        <v>2771</v>
      </c>
      <c r="D149" s="31" t="s">
        <v>2772</v>
      </c>
      <c r="E149" s="31" t="s">
        <v>13</v>
      </c>
      <c r="F149" s="31" t="s">
        <v>11</v>
      </c>
      <c r="G149" s="31" t="s">
        <v>19</v>
      </c>
      <c r="H149" s="31" t="s">
        <v>44</v>
      </c>
      <c r="I149" s="31" t="s">
        <v>10</v>
      </c>
      <c r="J149" s="31" t="s">
        <v>21</v>
      </c>
      <c r="K149" s="31" t="s">
        <v>2773</v>
      </c>
      <c r="L149" s="33">
        <v>494</v>
      </c>
      <c r="M149" s="150">
        <v>25355.534177000001</v>
      </c>
      <c r="N149" s="34">
        <v>-6140.5</v>
      </c>
      <c r="O149" s="34">
        <v>0</v>
      </c>
      <c r="P149" s="30">
        <v>32636.034177000001</v>
      </c>
      <c r="Q149" s="35">
        <v>245.563366</v>
      </c>
      <c r="R149" s="36">
        <v>0</v>
      </c>
      <c r="S149" s="36">
        <v>0</v>
      </c>
      <c r="T149" s="36">
        <v>988</v>
      </c>
      <c r="U149" s="37">
        <v>988.00532779319315</v>
      </c>
      <c r="V149" s="38">
        <v>1233.5686937931932</v>
      </c>
      <c r="W149" s="34">
        <v>33869.602870793198</v>
      </c>
      <c r="X149" s="34">
        <v>0</v>
      </c>
      <c r="Y149" s="33">
        <v>33869.602870793198</v>
      </c>
      <c r="Z149" s="144">
        <v>0</v>
      </c>
      <c r="AA149" s="34">
        <v>4021.0285673882613</v>
      </c>
      <c r="AB149" s="34">
        <v>2469.2729502639586</v>
      </c>
      <c r="AC149" s="34">
        <v>3592.0699999999997</v>
      </c>
      <c r="AD149" s="34">
        <v>244.38906674667999</v>
      </c>
      <c r="AE149" s="34">
        <v>0</v>
      </c>
      <c r="AF149" s="34">
        <v>10326.7605843989</v>
      </c>
      <c r="AG149" s="136">
        <v>13321</v>
      </c>
      <c r="AH149" s="34">
        <v>13421</v>
      </c>
      <c r="AI149" s="34">
        <v>0</v>
      </c>
      <c r="AJ149" s="34">
        <v>100</v>
      </c>
      <c r="AK149" s="34">
        <v>100</v>
      </c>
      <c r="AL149" s="34">
        <v>13321</v>
      </c>
      <c r="AM149" s="34">
        <v>13321</v>
      </c>
      <c r="AN149" s="34">
        <v>0</v>
      </c>
      <c r="AO149" s="34">
        <v>32636.034177000001</v>
      </c>
      <c r="AP149" s="34">
        <v>32536.034177000001</v>
      </c>
      <c r="AQ149" s="34">
        <v>100</v>
      </c>
      <c r="AR149" s="34">
        <v>-14712</v>
      </c>
      <c r="AS149" s="34">
        <v>8571.5</v>
      </c>
    </row>
    <row r="150" spans="2:45" s="1" customFormat="1" ht="14.25" x14ac:dyDescent="0.2">
      <c r="B150" s="31" t="s">
        <v>4794</v>
      </c>
      <c r="C150" s="32" t="s">
        <v>1184</v>
      </c>
      <c r="D150" s="31" t="s">
        <v>1185</v>
      </c>
      <c r="E150" s="31" t="s">
        <v>13</v>
      </c>
      <c r="F150" s="31" t="s">
        <v>11</v>
      </c>
      <c r="G150" s="31" t="s">
        <v>19</v>
      </c>
      <c r="H150" s="31" t="s">
        <v>44</v>
      </c>
      <c r="I150" s="31" t="s">
        <v>10</v>
      </c>
      <c r="J150" s="31" t="s">
        <v>21</v>
      </c>
      <c r="K150" s="31" t="s">
        <v>1186</v>
      </c>
      <c r="L150" s="33">
        <v>994</v>
      </c>
      <c r="M150" s="150">
        <v>159221.71264699998</v>
      </c>
      <c r="N150" s="34">
        <v>-59694</v>
      </c>
      <c r="O150" s="34">
        <v>52967.669476720075</v>
      </c>
      <c r="P150" s="30">
        <v>73588.926646999971</v>
      </c>
      <c r="Q150" s="35">
        <v>8045.6930490000004</v>
      </c>
      <c r="R150" s="36">
        <v>0</v>
      </c>
      <c r="S150" s="36">
        <v>1453.1112514291292</v>
      </c>
      <c r="T150" s="36">
        <v>534.8887485708708</v>
      </c>
      <c r="U150" s="37">
        <v>1988.010720296425</v>
      </c>
      <c r="V150" s="38">
        <v>10033.703769296426</v>
      </c>
      <c r="W150" s="34">
        <v>83622.630416296393</v>
      </c>
      <c r="X150" s="34">
        <v>2724.5835964291182</v>
      </c>
      <c r="Y150" s="33">
        <v>80898.046819867275</v>
      </c>
      <c r="Z150" s="144">
        <v>0</v>
      </c>
      <c r="AA150" s="34">
        <v>5389.9632524975123</v>
      </c>
      <c r="AB150" s="34">
        <v>7152.5318848594006</v>
      </c>
      <c r="AC150" s="34">
        <v>5686.9400000000005</v>
      </c>
      <c r="AD150" s="34">
        <v>1752.96</v>
      </c>
      <c r="AE150" s="34">
        <v>1935.72</v>
      </c>
      <c r="AF150" s="34">
        <v>21918.115137356916</v>
      </c>
      <c r="AG150" s="136">
        <v>125</v>
      </c>
      <c r="AH150" s="34">
        <v>10487.213999999998</v>
      </c>
      <c r="AI150" s="34">
        <v>0</v>
      </c>
      <c r="AJ150" s="34">
        <v>764.90000000000009</v>
      </c>
      <c r="AK150" s="34">
        <v>764.90000000000009</v>
      </c>
      <c r="AL150" s="34">
        <v>125</v>
      </c>
      <c r="AM150" s="34">
        <v>9722.3139999999985</v>
      </c>
      <c r="AN150" s="34">
        <v>9597.3139999999985</v>
      </c>
      <c r="AO150" s="34">
        <v>73588.926646999971</v>
      </c>
      <c r="AP150" s="34">
        <v>63226.712646999978</v>
      </c>
      <c r="AQ150" s="34">
        <v>10362.213999999993</v>
      </c>
      <c r="AR150" s="34">
        <v>-59694</v>
      </c>
      <c r="AS150" s="34">
        <v>0</v>
      </c>
    </row>
    <row r="151" spans="2:45" s="1" customFormat="1" ht="14.25" x14ac:dyDescent="0.2">
      <c r="B151" s="31" t="s">
        <v>4794</v>
      </c>
      <c r="C151" s="32" t="s">
        <v>4701</v>
      </c>
      <c r="D151" s="31" t="s">
        <v>4702</v>
      </c>
      <c r="E151" s="31" t="s">
        <v>13</v>
      </c>
      <c r="F151" s="31" t="s">
        <v>11</v>
      </c>
      <c r="G151" s="31" t="s">
        <v>19</v>
      </c>
      <c r="H151" s="31" t="s">
        <v>44</v>
      </c>
      <c r="I151" s="31" t="s">
        <v>10</v>
      </c>
      <c r="J151" s="31" t="s">
        <v>21</v>
      </c>
      <c r="K151" s="31" t="s">
        <v>4703</v>
      </c>
      <c r="L151" s="33">
        <v>145</v>
      </c>
      <c r="M151" s="150">
        <v>17809.885980999999</v>
      </c>
      <c r="N151" s="34">
        <v>3685</v>
      </c>
      <c r="O151" s="34">
        <v>0</v>
      </c>
      <c r="P151" s="30">
        <v>16361.130980999998</v>
      </c>
      <c r="Q151" s="35">
        <v>652.98567600000001</v>
      </c>
      <c r="R151" s="36">
        <v>0</v>
      </c>
      <c r="S151" s="36">
        <v>113.14264342861487</v>
      </c>
      <c r="T151" s="36">
        <v>176.85735657138514</v>
      </c>
      <c r="U151" s="37">
        <v>290.00156382593724</v>
      </c>
      <c r="V151" s="38">
        <v>942.98723982593719</v>
      </c>
      <c r="W151" s="34">
        <v>17304.118220825934</v>
      </c>
      <c r="X151" s="34">
        <v>212.14245642861351</v>
      </c>
      <c r="Y151" s="33">
        <v>17091.975764397321</v>
      </c>
      <c r="Z151" s="144">
        <v>0</v>
      </c>
      <c r="AA151" s="34">
        <v>879.21898157220267</v>
      </c>
      <c r="AB151" s="34">
        <v>1611.9895727894191</v>
      </c>
      <c r="AC151" s="34">
        <v>1136.53</v>
      </c>
      <c r="AD151" s="34">
        <v>65</v>
      </c>
      <c r="AE151" s="34">
        <v>0</v>
      </c>
      <c r="AF151" s="34">
        <v>3692.7385543616219</v>
      </c>
      <c r="AG151" s="136">
        <v>200</v>
      </c>
      <c r="AH151" s="34">
        <v>1418.2449999999999</v>
      </c>
      <c r="AI151" s="34">
        <v>0</v>
      </c>
      <c r="AJ151" s="34">
        <v>0</v>
      </c>
      <c r="AK151" s="34">
        <v>0</v>
      </c>
      <c r="AL151" s="34">
        <v>200</v>
      </c>
      <c r="AM151" s="34">
        <v>1418.2449999999999</v>
      </c>
      <c r="AN151" s="34">
        <v>1218.2449999999999</v>
      </c>
      <c r="AO151" s="34">
        <v>16361.130980999998</v>
      </c>
      <c r="AP151" s="34">
        <v>15142.885980999999</v>
      </c>
      <c r="AQ151" s="34">
        <v>1218.244999999999</v>
      </c>
      <c r="AR151" s="34">
        <v>3685</v>
      </c>
      <c r="AS151" s="34">
        <v>0</v>
      </c>
    </row>
    <row r="152" spans="2:45" s="1" customFormat="1" ht="14.25" x14ac:dyDescent="0.2">
      <c r="B152" s="31" t="s">
        <v>4794</v>
      </c>
      <c r="C152" s="32" t="s">
        <v>4554</v>
      </c>
      <c r="D152" s="31" t="s">
        <v>4555</v>
      </c>
      <c r="E152" s="31" t="s">
        <v>13</v>
      </c>
      <c r="F152" s="31" t="s">
        <v>11</v>
      </c>
      <c r="G152" s="31" t="s">
        <v>19</v>
      </c>
      <c r="H152" s="31" t="s">
        <v>44</v>
      </c>
      <c r="I152" s="31" t="s">
        <v>10</v>
      </c>
      <c r="J152" s="31" t="s">
        <v>21</v>
      </c>
      <c r="K152" s="31" t="s">
        <v>4556</v>
      </c>
      <c r="L152" s="33">
        <v>582</v>
      </c>
      <c r="M152" s="150">
        <v>23353.871637000004</v>
      </c>
      <c r="N152" s="34">
        <v>-19695</v>
      </c>
      <c r="O152" s="34">
        <v>13020.105199577822</v>
      </c>
      <c r="P152" s="30">
        <v>18057.271637000005</v>
      </c>
      <c r="Q152" s="35">
        <v>1846.4290840000001</v>
      </c>
      <c r="R152" s="36">
        <v>0</v>
      </c>
      <c r="S152" s="36">
        <v>791.53713828601826</v>
      </c>
      <c r="T152" s="36">
        <v>372.46286171398174</v>
      </c>
      <c r="U152" s="37">
        <v>1164.0062768737619</v>
      </c>
      <c r="V152" s="38">
        <v>3010.435360873762</v>
      </c>
      <c r="W152" s="34">
        <v>21067.706997873767</v>
      </c>
      <c r="X152" s="34">
        <v>1484.1321342860174</v>
      </c>
      <c r="Y152" s="33">
        <v>19583.57486358775</v>
      </c>
      <c r="Z152" s="144">
        <v>0</v>
      </c>
      <c r="AA152" s="34">
        <v>1758.5107211703382</v>
      </c>
      <c r="AB152" s="34">
        <v>3427.8464288424793</v>
      </c>
      <c r="AC152" s="34">
        <v>2439.58</v>
      </c>
      <c r="AD152" s="34">
        <v>731.92231749999974</v>
      </c>
      <c r="AE152" s="34">
        <v>0</v>
      </c>
      <c r="AF152" s="34">
        <v>8357.859467512817</v>
      </c>
      <c r="AG152" s="136">
        <v>13877</v>
      </c>
      <c r="AH152" s="34">
        <v>14398.4</v>
      </c>
      <c r="AI152" s="34">
        <v>0</v>
      </c>
      <c r="AJ152" s="34">
        <v>521.4</v>
      </c>
      <c r="AK152" s="34">
        <v>521.4</v>
      </c>
      <c r="AL152" s="34">
        <v>13877</v>
      </c>
      <c r="AM152" s="34">
        <v>13877</v>
      </c>
      <c r="AN152" s="34">
        <v>0</v>
      </c>
      <c r="AO152" s="34">
        <v>18057.271637000005</v>
      </c>
      <c r="AP152" s="34">
        <v>17535.871637000004</v>
      </c>
      <c r="AQ152" s="34">
        <v>521.40000000000146</v>
      </c>
      <c r="AR152" s="34">
        <v>-19695</v>
      </c>
      <c r="AS152" s="34">
        <v>0</v>
      </c>
    </row>
    <row r="153" spans="2:45" s="1" customFormat="1" ht="14.25" x14ac:dyDescent="0.2">
      <c r="B153" s="31" t="s">
        <v>4794</v>
      </c>
      <c r="C153" s="32" t="s">
        <v>2804</v>
      </c>
      <c r="D153" s="31" t="s">
        <v>2805</v>
      </c>
      <c r="E153" s="31" t="s">
        <v>13</v>
      </c>
      <c r="F153" s="31" t="s">
        <v>11</v>
      </c>
      <c r="G153" s="31" t="s">
        <v>19</v>
      </c>
      <c r="H153" s="31" t="s">
        <v>44</v>
      </c>
      <c r="I153" s="31" t="s">
        <v>10</v>
      </c>
      <c r="J153" s="31" t="s">
        <v>21</v>
      </c>
      <c r="K153" s="31" t="s">
        <v>2806</v>
      </c>
      <c r="L153" s="33">
        <v>904</v>
      </c>
      <c r="M153" s="150">
        <v>50708.928276000006</v>
      </c>
      <c r="N153" s="34">
        <v>3004</v>
      </c>
      <c r="O153" s="34">
        <v>0</v>
      </c>
      <c r="P153" s="30">
        <v>44640.952276000004</v>
      </c>
      <c r="Q153" s="35">
        <v>622.15270299999997</v>
      </c>
      <c r="R153" s="36">
        <v>0</v>
      </c>
      <c r="S153" s="36">
        <v>710.90010857170159</v>
      </c>
      <c r="T153" s="36">
        <v>1097.0998914282984</v>
      </c>
      <c r="U153" s="37">
        <v>1808.0097496458432</v>
      </c>
      <c r="V153" s="38">
        <v>2430.1624526458431</v>
      </c>
      <c r="W153" s="34">
        <v>47071.114728645844</v>
      </c>
      <c r="X153" s="34">
        <v>1332.9377035717043</v>
      </c>
      <c r="Y153" s="33">
        <v>45738.177025074139</v>
      </c>
      <c r="Z153" s="144">
        <v>0</v>
      </c>
      <c r="AA153" s="34">
        <v>2555.1783119542188</v>
      </c>
      <c r="AB153" s="34">
        <v>16820.012207569769</v>
      </c>
      <c r="AC153" s="34">
        <v>3789.31</v>
      </c>
      <c r="AD153" s="34">
        <v>1982.89744395</v>
      </c>
      <c r="AE153" s="34">
        <v>2195.34</v>
      </c>
      <c r="AF153" s="34">
        <v>27342.737963473992</v>
      </c>
      <c r="AG153" s="136">
        <v>2243</v>
      </c>
      <c r="AH153" s="34">
        <v>8842.0239999999994</v>
      </c>
      <c r="AI153" s="34">
        <v>0</v>
      </c>
      <c r="AJ153" s="34">
        <v>0</v>
      </c>
      <c r="AK153" s="34">
        <v>0</v>
      </c>
      <c r="AL153" s="34">
        <v>2243</v>
      </c>
      <c r="AM153" s="34">
        <v>8842.0239999999994</v>
      </c>
      <c r="AN153" s="34">
        <v>6599.0239999999994</v>
      </c>
      <c r="AO153" s="34">
        <v>44640.952276000004</v>
      </c>
      <c r="AP153" s="34">
        <v>38041.928276000006</v>
      </c>
      <c r="AQ153" s="34">
        <v>6599.0239999999976</v>
      </c>
      <c r="AR153" s="34">
        <v>3004</v>
      </c>
      <c r="AS153" s="34">
        <v>0</v>
      </c>
    </row>
    <row r="154" spans="2:45" s="1" customFormat="1" ht="14.25" x14ac:dyDescent="0.2">
      <c r="B154" s="31" t="s">
        <v>4794</v>
      </c>
      <c r="C154" s="32" t="s">
        <v>42</v>
      </c>
      <c r="D154" s="31" t="s">
        <v>43</v>
      </c>
      <c r="E154" s="31" t="s">
        <v>13</v>
      </c>
      <c r="F154" s="31" t="s">
        <v>11</v>
      </c>
      <c r="G154" s="31" t="s">
        <v>19</v>
      </c>
      <c r="H154" s="31" t="s">
        <v>44</v>
      </c>
      <c r="I154" s="31" t="s">
        <v>10</v>
      </c>
      <c r="J154" s="31" t="s">
        <v>12</v>
      </c>
      <c r="K154" s="31" t="s">
        <v>45</v>
      </c>
      <c r="L154" s="33">
        <v>1695</v>
      </c>
      <c r="M154" s="150">
        <v>720010.46287699998</v>
      </c>
      <c r="N154" s="34">
        <v>-343752</v>
      </c>
      <c r="O154" s="34">
        <v>276190.07213358441</v>
      </c>
      <c r="P154" s="30">
        <v>66996.962876999984</v>
      </c>
      <c r="Q154" s="35">
        <v>54329.364982999999</v>
      </c>
      <c r="R154" s="36">
        <v>0</v>
      </c>
      <c r="S154" s="36">
        <v>0</v>
      </c>
      <c r="T154" s="36">
        <v>127413.18163479729</v>
      </c>
      <c r="U154" s="37">
        <v>127413.86871079104</v>
      </c>
      <c r="V154" s="38">
        <v>181743.23369379103</v>
      </c>
      <c r="W154" s="34">
        <v>248740.19657079101</v>
      </c>
      <c r="X154" s="34">
        <v>154863.74427358445</v>
      </c>
      <c r="Y154" s="33">
        <v>93876.452297206575</v>
      </c>
      <c r="Z154" s="144">
        <v>24784.847834086708</v>
      </c>
      <c r="AA154" s="34">
        <v>1988.4082833606285</v>
      </c>
      <c r="AB154" s="34">
        <v>123031.38690210966</v>
      </c>
      <c r="AC154" s="34">
        <v>7104.95</v>
      </c>
      <c r="AD154" s="34">
        <v>3589.6933650000001</v>
      </c>
      <c r="AE154" s="34">
        <v>3953.41</v>
      </c>
      <c r="AF154" s="34">
        <v>164452.69638455703</v>
      </c>
      <c r="AG154" s="136">
        <v>241598</v>
      </c>
      <c r="AH154" s="34">
        <v>251185.5</v>
      </c>
      <c r="AI154" s="34">
        <v>0</v>
      </c>
      <c r="AJ154" s="34">
        <v>9587.5</v>
      </c>
      <c r="AK154" s="34">
        <v>9587.5</v>
      </c>
      <c r="AL154" s="34">
        <v>241598</v>
      </c>
      <c r="AM154" s="34">
        <v>241598</v>
      </c>
      <c r="AN154" s="34">
        <v>0</v>
      </c>
      <c r="AO154" s="34">
        <v>66996.962876999984</v>
      </c>
      <c r="AP154" s="34">
        <v>57409.462876999984</v>
      </c>
      <c r="AQ154" s="34">
        <v>9587.5</v>
      </c>
      <c r="AR154" s="34">
        <v>-343752</v>
      </c>
      <c r="AS154" s="34">
        <v>0</v>
      </c>
    </row>
    <row r="155" spans="2:45" s="1" customFormat="1" ht="14.25" x14ac:dyDescent="0.2">
      <c r="B155" s="31" t="s">
        <v>4794</v>
      </c>
      <c r="C155" s="32" t="s">
        <v>772</v>
      </c>
      <c r="D155" s="31" t="s">
        <v>773</v>
      </c>
      <c r="E155" s="31" t="s">
        <v>13</v>
      </c>
      <c r="F155" s="31" t="s">
        <v>11</v>
      </c>
      <c r="G155" s="31" t="s">
        <v>19</v>
      </c>
      <c r="H155" s="31" t="s">
        <v>44</v>
      </c>
      <c r="I155" s="31" t="s">
        <v>10</v>
      </c>
      <c r="J155" s="31" t="s">
        <v>21</v>
      </c>
      <c r="K155" s="31" t="s">
        <v>774</v>
      </c>
      <c r="L155" s="33">
        <v>146</v>
      </c>
      <c r="M155" s="150">
        <v>14453.590162999999</v>
      </c>
      <c r="N155" s="34">
        <v>679</v>
      </c>
      <c r="O155" s="34">
        <v>0</v>
      </c>
      <c r="P155" s="30">
        <v>16560.616162999999</v>
      </c>
      <c r="Q155" s="35">
        <v>852.55893900000001</v>
      </c>
      <c r="R155" s="36">
        <v>0</v>
      </c>
      <c r="S155" s="36">
        <v>0</v>
      </c>
      <c r="T155" s="36">
        <v>292</v>
      </c>
      <c r="U155" s="37">
        <v>292.00157461094369</v>
      </c>
      <c r="V155" s="38">
        <v>1144.5605136109436</v>
      </c>
      <c r="W155" s="34">
        <v>17705.176676610943</v>
      </c>
      <c r="X155" s="34">
        <v>3.6379800000000002E-12</v>
      </c>
      <c r="Y155" s="33">
        <v>17705.176676610939</v>
      </c>
      <c r="Z155" s="144">
        <v>0</v>
      </c>
      <c r="AA155" s="34">
        <v>1050.9153604926107</v>
      </c>
      <c r="AB155" s="34">
        <v>1389.1338714821263</v>
      </c>
      <c r="AC155" s="34">
        <v>902.93000000000006</v>
      </c>
      <c r="AD155" s="34">
        <v>0</v>
      </c>
      <c r="AE155" s="34">
        <v>0</v>
      </c>
      <c r="AF155" s="34">
        <v>3342.9792319747376</v>
      </c>
      <c r="AG155" s="136">
        <v>0</v>
      </c>
      <c r="AH155" s="34">
        <v>1428.0259999999998</v>
      </c>
      <c r="AI155" s="34">
        <v>0</v>
      </c>
      <c r="AJ155" s="34">
        <v>0</v>
      </c>
      <c r="AK155" s="34">
        <v>0</v>
      </c>
      <c r="AL155" s="34">
        <v>0</v>
      </c>
      <c r="AM155" s="34">
        <v>1428.0259999999998</v>
      </c>
      <c r="AN155" s="34">
        <v>1428.0259999999998</v>
      </c>
      <c r="AO155" s="34">
        <v>16560.616162999999</v>
      </c>
      <c r="AP155" s="34">
        <v>15132.590162999999</v>
      </c>
      <c r="AQ155" s="34">
        <v>1428.025999999998</v>
      </c>
      <c r="AR155" s="34">
        <v>679</v>
      </c>
      <c r="AS155" s="34">
        <v>0</v>
      </c>
    </row>
    <row r="156" spans="2:45" s="1" customFormat="1" ht="14.25" x14ac:dyDescent="0.2">
      <c r="B156" s="31" t="s">
        <v>4794</v>
      </c>
      <c r="C156" s="32" t="s">
        <v>2024</v>
      </c>
      <c r="D156" s="31" t="s">
        <v>2025</v>
      </c>
      <c r="E156" s="31" t="s">
        <v>13</v>
      </c>
      <c r="F156" s="31" t="s">
        <v>11</v>
      </c>
      <c r="G156" s="31" t="s">
        <v>19</v>
      </c>
      <c r="H156" s="31" t="s">
        <v>44</v>
      </c>
      <c r="I156" s="31" t="s">
        <v>10</v>
      </c>
      <c r="J156" s="31" t="s">
        <v>14</v>
      </c>
      <c r="K156" s="31" t="s">
        <v>2026</v>
      </c>
      <c r="L156" s="33">
        <v>5259</v>
      </c>
      <c r="M156" s="150">
        <v>141840.13574999999</v>
      </c>
      <c r="N156" s="34">
        <v>3566</v>
      </c>
      <c r="O156" s="34">
        <v>0</v>
      </c>
      <c r="P156" s="30">
        <v>203218.32274999999</v>
      </c>
      <c r="Q156" s="35">
        <v>13218.846237</v>
      </c>
      <c r="R156" s="36">
        <v>0</v>
      </c>
      <c r="S156" s="36">
        <v>8635.2379531461738</v>
      </c>
      <c r="T156" s="36">
        <v>1882.7620468538262</v>
      </c>
      <c r="U156" s="37">
        <v>10518.056718348993</v>
      </c>
      <c r="V156" s="38">
        <v>23736.902955348993</v>
      </c>
      <c r="W156" s="34">
        <v>226955.22570534897</v>
      </c>
      <c r="X156" s="34">
        <v>16191.071162146167</v>
      </c>
      <c r="Y156" s="33">
        <v>210764.15454320281</v>
      </c>
      <c r="Z156" s="144">
        <v>0</v>
      </c>
      <c r="AA156" s="34">
        <v>23655.382837440622</v>
      </c>
      <c r="AB156" s="34">
        <v>40097.421300705522</v>
      </c>
      <c r="AC156" s="34">
        <v>22044.22</v>
      </c>
      <c r="AD156" s="34">
        <v>10577.133059225</v>
      </c>
      <c r="AE156" s="34">
        <v>0</v>
      </c>
      <c r="AF156" s="34">
        <v>96374.15719737114</v>
      </c>
      <c r="AG156" s="136">
        <v>0</v>
      </c>
      <c r="AH156" s="34">
        <v>57812.187000000005</v>
      </c>
      <c r="AI156" s="34">
        <v>0</v>
      </c>
      <c r="AJ156" s="34">
        <v>0</v>
      </c>
      <c r="AK156" s="34">
        <v>0</v>
      </c>
      <c r="AL156" s="34">
        <v>0</v>
      </c>
      <c r="AM156" s="34">
        <v>57812.187000000005</v>
      </c>
      <c r="AN156" s="34">
        <v>57812.187000000005</v>
      </c>
      <c r="AO156" s="34">
        <v>203218.32274999999</v>
      </c>
      <c r="AP156" s="34">
        <v>145406.13574999999</v>
      </c>
      <c r="AQ156" s="34">
        <v>57812.187000000005</v>
      </c>
      <c r="AR156" s="34">
        <v>3566</v>
      </c>
      <c r="AS156" s="34">
        <v>0</v>
      </c>
    </row>
    <row r="157" spans="2:45" s="1" customFormat="1" ht="14.25" x14ac:dyDescent="0.2">
      <c r="B157" s="31" t="s">
        <v>4794</v>
      </c>
      <c r="C157" s="32" t="s">
        <v>4536</v>
      </c>
      <c r="D157" s="31" t="s">
        <v>4537</v>
      </c>
      <c r="E157" s="31" t="s">
        <v>13</v>
      </c>
      <c r="F157" s="31" t="s">
        <v>11</v>
      </c>
      <c r="G157" s="31" t="s">
        <v>19</v>
      </c>
      <c r="H157" s="31" t="s">
        <v>44</v>
      </c>
      <c r="I157" s="31" t="s">
        <v>10</v>
      </c>
      <c r="J157" s="31" t="s">
        <v>16</v>
      </c>
      <c r="K157" s="31" t="s">
        <v>4538</v>
      </c>
      <c r="L157" s="33">
        <v>12560</v>
      </c>
      <c r="M157" s="150">
        <v>431125.86337599996</v>
      </c>
      <c r="N157" s="34">
        <v>-159583</v>
      </c>
      <c r="O157" s="34">
        <v>13164.997219315967</v>
      </c>
      <c r="P157" s="30">
        <v>564107.44971359998</v>
      </c>
      <c r="Q157" s="35">
        <v>35901.751167000002</v>
      </c>
      <c r="R157" s="36">
        <v>0</v>
      </c>
      <c r="S157" s="36">
        <v>21082.236947436668</v>
      </c>
      <c r="T157" s="36">
        <v>4037.7630525633322</v>
      </c>
      <c r="U157" s="37">
        <v>25120.135459681187</v>
      </c>
      <c r="V157" s="38">
        <v>61021.886626681189</v>
      </c>
      <c r="W157" s="34">
        <v>625129.33634028118</v>
      </c>
      <c r="X157" s="34">
        <v>39529.194276436698</v>
      </c>
      <c r="Y157" s="33">
        <v>585600.14206384448</v>
      </c>
      <c r="Z157" s="144">
        <v>0</v>
      </c>
      <c r="AA157" s="34">
        <v>27669.33396925842</v>
      </c>
      <c r="AB157" s="34">
        <v>88380.622500912679</v>
      </c>
      <c r="AC157" s="34">
        <v>52647.92</v>
      </c>
      <c r="AD157" s="34">
        <v>15016.51755404548</v>
      </c>
      <c r="AE157" s="34">
        <v>4561.92</v>
      </c>
      <c r="AF157" s="34">
        <v>188276.31402421658</v>
      </c>
      <c r="AG157" s="136">
        <v>478467</v>
      </c>
      <c r="AH157" s="34">
        <v>521579.58633760002</v>
      </c>
      <c r="AI157" s="34">
        <v>0</v>
      </c>
      <c r="AJ157" s="34">
        <v>43112.586337599998</v>
      </c>
      <c r="AK157" s="34">
        <v>43112.586337599998</v>
      </c>
      <c r="AL157" s="34">
        <v>478467</v>
      </c>
      <c r="AM157" s="34">
        <v>478467</v>
      </c>
      <c r="AN157" s="34">
        <v>0</v>
      </c>
      <c r="AO157" s="34">
        <v>564107.44971359998</v>
      </c>
      <c r="AP157" s="34">
        <v>520994.86337599996</v>
      </c>
      <c r="AQ157" s="34">
        <v>43112.58633760002</v>
      </c>
      <c r="AR157" s="34">
        <v>-159583</v>
      </c>
      <c r="AS157" s="34">
        <v>0</v>
      </c>
    </row>
    <row r="158" spans="2:45" s="1" customFormat="1" ht="14.25" x14ac:dyDescent="0.2">
      <c r="B158" s="31" t="s">
        <v>4794</v>
      </c>
      <c r="C158" s="32" t="s">
        <v>298</v>
      </c>
      <c r="D158" s="31" t="s">
        <v>299</v>
      </c>
      <c r="E158" s="31" t="s">
        <v>13</v>
      </c>
      <c r="F158" s="31" t="s">
        <v>11</v>
      </c>
      <c r="G158" s="31" t="s">
        <v>19</v>
      </c>
      <c r="H158" s="31" t="s">
        <v>44</v>
      </c>
      <c r="I158" s="31" t="s">
        <v>10</v>
      </c>
      <c r="J158" s="31" t="s">
        <v>12</v>
      </c>
      <c r="K158" s="31" t="s">
        <v>300</v>
      </c>
      <c r="L158" s="33">
        <v>2099</v>
      </c>
      <c r="M158" s="150">
        <v>88703.706701999996</v>
      </c>
      <c r="N158" s="34">
        <v>-103088</v>
      </c>
      <c r="O158" s="34">
        <v>97588</v>
      </c>
      <c r="P158" s="30">
        <v>92795.706701999996</v>
      </c>
      <c r="Q158" s="35">
        <v>6123.044508</v>
      </c>
      <c r="R158" s="36">
        <v>0</v>
      </c>
      <c r="S158" s="36">
        <v>3817.6064994300373</v>
      </c>
      <c r="T158" s="36">
        <v>1662.1462160864162</v>
      </c>
      <c r="U158" s="37">
        <v>5479.7822651006818</v>
      </c>
      <c r="V158" s="38">
        <v>11602.826773100682</v>
      </c>
      <c r="W158" s="34">
        <v>104398.53347510067</v>
      </c>
      <c r="X158" s="34">
        <v>9167.6666634300491</v>
      </c>
      <c r="Y158" s="33">
        <v>95230.866811670625</v>
      </c>
      <c r="Z158" s="144">
        <v>0</v>
      </c>
      <c r="AA158" s="34">
        <v>2660.5025971218174</v>
      </c>
      <c r="AB158" s="34">
        <v>14302.354543546047</v>
      </c>
      <c r="AC158" s="34">
        <v>9660.68</v>
      </c>
      <c r="AD158" s="34">
        <v>725</v>
      </c>
      <c r="AE158" s="34">
        <v>0</v>
      </c>
      <c r="AF158" s="34">
        <v>27348.537140667864</v>
      </c>
      <c r="AG158" s="136">
        <v>101680</v>
      </c>
      <c r="AH158" s="34">
        <v>107180</v>
      </c>
      <c r="AI158" s="34">
        <v>0</v>
      </c>
      <c r="AJ158" s="34">
        <v>5500</v>
      </c>
      <c r="AK158" s="34">
        <v>5500</v>
      </c>
      <c r="AL158" s="34">
        <v>101680</v>
      </c>
      <c r="AM158" s="34">
        <v>101680</v>
      </c>
      <c r="AN158" s="34">
        <v>0</v>
      </c>
      <c r="AO158" s="34">
        <v>92795.706701999996</v>
      </c>
      <c r="AP158" s="34">
        <v>87295.706701999996</v>
      </c>
      <c r="AQ158" s="34">
        <v>5500</v>
      </c>
      <c r="AR158" s="34">
        <v>-103088</v>
      </c>
      <c r="AS158" s="34">
        <v>0</v>
      </c>
    </row>
    <row r="159" spans="2:45" s="1" customFormat="1" ht="14.25" x14ac:dyDescent="0.2">
      <c r="B159" s="31" t="s">
        <v>4794</v>
      </c>
      <c r="C159" s="32" t="s">
        <v>457</v>
      </c>
      <c r="D159" s="31" t="s">
        <v>458</v>
      </c>
      <c r="E159" s="31" t="s">
        <v>13</v>
      </c>
      <c r="F159" s="31" t="s">
        <v>11</v>
      </c>
      <c r="G159" s="31" t="s">
        <v>19</v>
      </c>
      <c r="H159" s="31" t="s">
        <v>44</v>
      </c>
      <c r="I159" s="31" t="s">
        <v>10</v>
      </c>
      <c r="J159" s="31" t="s">
        <v>12</v>
      </c>
      <c r="K159" s="31" t="s">
        <v>459</v>
      </c>
      <c r="L159" s="33">
        <v>4034</v>
      </c>
      <c r="M159" s="150">
        <v>144365.93236500002</v>
      </c>
      <c r="N159" s="34">
        <v>-91613</v>
      </c>
      <c r="O159" s="34">
        <v>48439.628989641213</v>
      </c>
      <c r="P159" s="30">
        <v>39466.392365000007</v>
      </c>
      <c r="Q159" s="35">
        <v>12405.554165</v>
      </c>
      <c r="R159" s="36">
        <v>0</v>
      </c>
      <c r="S159" s="36">
        <v>7219.8846000027725</v>
      </c>
      <c r="T159" s="36">
        <v>2402.5166881662599</v>
      </c>
      <c r="U159" s="37">
        <v>9622.4531769990772</v>
      </c>
      <c r="V159" s="38">
        <v>22028.007341999077</v>
      </c>
      <c r="W159" s="34">
        <v>61494.399706999087</v>
      </c>
      <c r="X159" s="34">
        <v>16422.365109643972</v>
      </c>
      <c r="Y159" s="33">
        <v>45072.034597355116</v>
      </c>
      <c r="Z159" s="144">
        <v>0</v>
      </c>
      <c r="AA159" s="34">
        <v>4058.7047942468134</v>
      </c>
      <c r="AB159" s="34">
        <v>25080.530202693426</v>
      </c>
      <c r="AC159" s="34">
        <v>16909.37</v>
      </c>
      <c r="AD159" s="34">
        <v>5393.9463857709543</v>
      </c>
      <c r="AE159" s="34">
        <v>0</v>
      </c>
      <c r="AF159" s="34">
        <v>51442.551382711194</v>
      </c>
      <c r="AG159" s="136">
        <v>14855</v>
      </c>
      <c r="AH159" s="34">
        <v>49140.46</v>
      </c>
      <c r="AI159" s="34">
        <v>0</v>
      </c>
      <c r="AJ159" s="34">
        <v>4000</v>
      </c>
      <c r="AK159" s="34">
        <v>4000</v>
      </c>
      <c r="AL159" s="34">
        <v>14855</v>
      </c>
      <c r="AM159" s="34">
        <v>45140.46</v>
      </c>
      <c r="AN159" s="34">
        <v>30285.46</v>
      </c>
      <c r="AO159" s="34">
        <v>39466.392365000007</v>
      </c>
      <c r="AP159" s="34">
        <v>5180.9323650000078</v>
      </c>
      <c r="AQ159" s="34">
        <v>34285.459999999992</v>
      </c>
      <c r="AR159" s="34">
        <v>-91613</v>
      </c>
      <c r="AS159" s="34">
        <v>0</v>
      </c>
    </row>
    <row r="160" spans="2:45" s="1" customFormat="1" ht="14.25" x14ac:dyDescent="0.2">
      <c r="B160" s="31" t="s">
        <v>4794</v>
      </c>
      <c r="C160" s="32" t="s">
        <v>189</v>
      </c>
      <c r="D160" s="31" t="s">
        <v>190</v>
      </c>
      <c r="E160" s="31" t="s">
        <v>13</v>
      </c>
      <c r="F160" s="31" t="s">
        <v>11</v>
      </c>
      <c r="G160" s="31" t="s">
        <v>19</v>
      </c>
      <c r="H160" s="31" t="s">
        <v>44</v>
      </c>
      <c r="I160" s="31" t="s">
        <v>10</v>
      </c>
      <c r="J160" s="31" t="s">
        <v>12</v>
      </c>
      <c r="K160" s="31" t="s">
        <v>191</v>
      </c>
      <c r="L160" s="33">
        <v>4479</v>
      </c>
      <c r="M160" s="150">
        <v>220776.57306000002</v>
      </c>
      <c r="N160" s="34">
        <v>-130885.73999999999</v>
      </c>
      <c r="O160" s="34">
        <v>83647.104130279055</v>
      </c>
      <c r="P160" s="30">
        <v>109988.04306000003</v>
      </c>
      <c r="Q160" s="35">
        <v>15994.217522999999</v>
      </c>
      <c r="R160" s="36">
        <v>0</v>
      </c>
      <c r="S160" s="36">
        <v>7012.649068574121</v>
      </c>
      <c r="T160" s="36">
        <v>1945.350931425879</v>
      </c>
      <c r="U160" s="37">
        <v>8958.048306043951</v>
      </c>
      <c r="V160" s="38">
        <v>24952.26582904395</v>
      </c>
      <c r="W160" s="34">
        <v>134940.30888904398</v>
      </c>
      <c r="X160" s="34">
        <v>13148.717003574129</v>
      </c>
      <c r="Y160" s="33">
        <v>121791.59188546985</v>
      </c>
      <c r="Z160" s="144">
        <v>0</v>
      </c>
      <c r="AA160" s="34">
        <v>3707.582507556649</v>
      </c>
      <c r="AB160" s="34">
        <v>36593.851603087292</v>
      </c>
      <c r="AC160" s="34">
        <v>18774.68</v>
      </c>
      <c r="AD160" s="34">
        <v>2574.5</v>
      </c>
      <c r="AE160" s="34">
        <v>818.43</v>
      </c>
      <c r="AF160" s="34">
        <v>62469.044110643939</v>
      </c>
      <c r="AG160" s="136">
        <v>27460</v>
      </c>
      <c r="AH160" s="34">
        <v>60458.209999999992</v>
      </c>
      <c r="AI160" s="34">
        <v>0</v>
      </c>
      <c r="AJ160" s="34">
        <v>10338.200000000001</v>
      </c>
      <c r="AK160" s="34">
        <v>10338.200000000001</v>
      </c>
      <c r="AL160" s="34">
        <v>27460</v>
      </c>
      <c r="AM160" s="34">
        <v>50120.009999999995</v>
      </c>
      <c r="AN160" s="34">
        <v>22660.009999999995</v>
      </c>
      <c r="AO160" s="34">
        <v>109988.04306000003</v>
      </c>
      <c r="AP160" s="34">
        <v>76989.833060000034</v>
      </c>
      <c r="AQ160" s="34">
        <v>32998.209999999992</v>
      </c>
      <c r="AR160" s="34">
        <v>-130885.73999999999</v>
      </c>
      <c r="AS160" s="34">
        <v>0</v>
      </c>
    </row>
    <row r="161" spans="2:45" s="1" customFormat="1" ht="14.25" x14ac:dyDescent="0.2">
      <c r="B161" s="31" t="s">
        <v>4794</v>
      </c>
      <c r="C161" s="32" t="s">
        <v>4763</v>
      </c>
      <c r="D161" s="31" t="s">
        <v>4764</v>
      </c>
      <c r="E161" s="31" t="s">
        <v>13</v>
      </c>
      <c r="F161" s="31" t="s">
        <v>11</v>
      </c>
      <c r="G161" s="31" t="s">
        <v>19</v>
      </c>
      <c r="H161" s="31" t="s">
        <v>44</v>
      </c>
      <c r="I161" s="31" t="s">
        <v>10</v>
      </c>
      <c r="J161" s="31" t="s">
        <v>14</v>
      </c>
      <c r="K161" s="31" t="s">
        <v>4765</v>
      </c>
      <c r="L161" s="33">
        <v>5709</v>
      </c>
      <c r="M161" s="150">
        <v>224577.717068</v>
      </c>
      <c r="N161" s="34">
        <v>-271046</v>
      </c>
      <c r="O161" s="34">
        <v>88693.662229940557</v>
      </c>
      <c r="P161" s="30">
        <v>198766.717068</v>
      </c>
      <c r="Q161" s="35">
        <v>17993.406813000001</v>
      </c>
      <c r="R161" s="36">
        <v>0</v>
      </c>
      <c r="S161" s="36">
        <v>5615.9140274307283</v>
      </c>
      <c r="T161" s="36">
        <v>5802.0859725692717</v>
      </c>
      <c r="U161" s="37">
        <v>11418.061571601902</v>
      </c>
      <c r="V161" s="38">
        <v>29411.468384601903</v>
      </c>
      <c r="W161" s="34">
        <v>228178.1854526019</v>
      </c>
      <c r="X161" s="34">
        <v>10529.838801430742</v>
      </c>
      <c r="Y161" s="33">
        <v>217648.34665117116</v>
      </c>
      <c r="Z161" s="144">
        <v>0</v>
      </c>
      <c r="AA161" s="34">
        <v>12858.647195908026</v>
      </c>
      <c r="AB161" s="34">
        <v>40038.27913170262</v>
      </c>
      <c r="AC161" s="34">
        <v>31924.31</v>
      </c>
      <c r="AD161" s="34">
        <v>2149.5818018749997</v>
      </c>
      <c r="AE161" s="34">
        <v>451.23</v>
      </c>
      <c r="AF161" s="34">
        <v>87422.048129485644</v>
      </c>
      <c r="AG161" s="136">
        <v>225093</v>
      </c>
      <c r="AH161" s="34">
        <v>245235</v>
      </c>
      <c r="AI161" s="34">
        <v>0</v>
      </c>
      <c r="AJ161" s="34">
        <v>20142</v>
      </c>
      <c r="AK161" s="34">
        <v>20142</v>
      </c>
      <c r="AL161" s="34">
        <v>225093</v>
      </c>
      <c r="AM161" s="34">
        <v>225093</v>
      </c>
      <c r="AN161" s="34">
        <v>0</v>
      </c>
      <c r="AO161" s="34">
        <v>198766.717068</v>
      </c>
      <c r="AP161" s="34">
        <v>178624.717068</v>
      </c>
      <c r="AQ161" s="34">
        <v>20142</v>
      </c>
      <c r="AR161" s="34">
        <v>-271046</v>
      </c>
      <c r="AS161" s="34">
        <v>0</v>
      </c>
    </row>
    <row r="162" spans="2:45" s="1" customFormat="1" ht="14.25" x14ac:dyDescent="0.2">
      <c r="B162" s="31" t="s">
        <v>4794</v>
      </c>
      <c r="C162" s="32" t="s">
        <v>814</v>
      </c>
      <c r="D162" s="31" t="s">
        <v>815</v>
      </c>
      <c r="E162" s="31" t="s">
        <v>13</v>
      </c>
      <c r="F162" s="31" t="s">
        <v>11</v>
      </c>
      <c r="G162" s="31" t="s">
        <v>19</v>
      </c>
      <c r="H162" s="31" t="s">
        <v>44</v>
      </c>
      <c r="I162" s="31" t="s">
        <v>10</v>
      </c>
      <c r="J162" s="31" t="s">
        <v>12</v>
      </c>
      <c r="K162" s="31" t="s">
        <v>816</v>
      </c>
      <c r="L162" s="33">
        <v>2705</v>
      </c>
      <c r="M162" s="150">
        <v>92857.746085000006</v>
      </c>
      <c r="N162" s="34">
        <v>-2197</v>
      </c>
      <c r="O162" s="34">
        <v>0</v>
      </c>
      <c r="P162" s="30">
        <v>123368.696085</v>
      </c>
      <c r="Q162" s="35">
        <v>3655.3329589999998</v>
      </c>
      <c r="R162" s="36">
        <v>0</v>
      </c>
      <c r="S162" s="36">
        <v>1875.6458525721491</v>
      </c>
      <c r="T162" s="36">
        <v>3534.3541474278509</v>
      </c>
      <c r="U162" s="37">
        <v>5410.0291734424845</v>
      </c>
      <c r="V162" s="38">
        <v>9065.3621324424839</v>
      </c>
      <c r="W162" s="34">
        <v>132434.05821744248</v>
      </c>
      <c r="X162" s="34">
        <v>3516.8359735721606</v>
      </c>
      <c r="Y162" s="33">
        <v>128917.22224387032</v>
      </c>
      <c r="Z162" s="144">
        <v>0</v>
      </c>
      <c r="AA162" s="34">
        <v>2325.5998792496266</v>
      </c>
      <c r="AB162" s="34">
        <v>12810.039674100361</v>
      </c>
      <c r="AC162" s="34">
        <v>11338.58</v>
      </c>
      <c r="AD162" s="34">
        <v>2425.7150000000001</v>
      </c>
      <c r="AE162" s="34">
        <v>224.77</v>
      </c>
      <c r="AF162" s="34">
        <v>29124.704553349988</v>
      </c>
      <c r="AG162" s="136">
        <v>29724</v>
      </c>
      <c r="AH162" s="34">
        <v>33492.949999999997</v>
      </c>
      <c r="AI162" s="34">
        <v>3224</v>
      </c>
      <c r="AJ162" s="34">
        <v>3224</v>
      </c>
      <c r="AK162" s="34">
        <v>0</v>
      </c>
      <c r="AL162" s="34">
        <v>26500</v>
      </c>
      <c r="AM162" s="34">
        <v>30268.949999999997</v>
      </c>
      <c r="AN162" s="34">
        <v>3768.9499999999971</v>
      </c>
      <c r="AO162" s="34">
        <v>123368.696085</v>
      </c>
      <c r="AP162" s="34">
        <v>119599.74608500001</v>
      </c>
      <c r="AQ162" s="34">
        <v>3768.9499999999971</v>
      </c>
      <c r="AR162" s="34">
        <v>-2197</v>
      </c>
      <c r="AS162" s="34">
        <v>0</v>
      </c>
    </row>
    <row r="163" spans="2:45" s="1" customFormat="1" ht="14.25" x14ac:dyDescent="0.2">
      <c r="B163" s="31" t="s">
        <v>4794</v>
      </c>
      <c r="C163" s="32" t="s">
        <v>2281</v>
      </c>
      <c r="D163" s="31" t="s">
        <v>2282</v>
      </c>
      <c r="E163" s="31" t="s">
        <v>13</v>
      </c>
      <c r="F163" s="31" t="s">
        <v>11</v>
      </c>
      <c r="G163" s="31" t="s">
        <v>19</v>
      </c>
      <c r="H163" s="31" t="s">
        <v>44</v>
      </c>
      <c r="I163" s="31" t="s">
        <v>10</v>
      </c>
      <c r="J163" s="31" t="s">
        <v>21</v>
      </c>
      <c r="K163" s="31" t="s">
        <v>2283</v>
      </c>
      <c r="L163" s="33">
        <v>357</v>
      </c>
      <c r="M163" s="150">
        <v>41729.112507999998</v>
      </c>
      <c r="N163" s="34">
        <v>-7011</v>
      </c>
      <c r="O163" s="34">
        <v>5223.6722960140141</v>
      </c>
      <c r="P163" s="30">
        <v>-17721.070491999999</v>
      </c>
      <c r="Q163" s="35">
        <v>1968.069806</v>
      </c>
      <c r="R163" s="36">
        <v>17721.070491999999</v>
      </c>
      <c r="S163" s="36">
        <v>112.59848000004322</v>
      </c>
      <c r="T163" s="36">
        <v>1836.0011385036269</v>
      </c>
      <c r="U163" s="37">
        <v>19669.776179263314</v>
      </c>
      <c r="V163" s="38">
        <v>21637.845985263313</v>
      </c>
      <c r="W163" s="34">
        <v>21637.845985263313</v>
      </c>
      <c r="X163" s="34">
        <v>3565.2483100140562</v>
      </c>
      <c r="Y163" s="33">
        <v>18072.597675249257</v>
      </c>
      <c r="Z163" s="144">
        <v>0</v>
      </c>
      <c r="AA163" s="34">
        <v>1283.8300364869956</v>
      </c>
      <c r="AB163" s="34">
        <v>1865.0519541812155</v>
      </c>
      <c r="AC163" s="34">
        <v>2256.06</v>
      </c>
      <c r="AD163" s="34">
        <v>0</v>
      </c>
      <c r="AE163" s="34">
        <v>0</v>
      </c>
      <c r="AF163" s="34">
        <v>5404.9419906682106</v>
      </c>
      <c r="AG163" s="136">
        <v>0</v>
      </c>
      <c r="AH163" s="34">
        <v>3691.8169999999996</v>
      </c>
      <c r="AI163" s="34">
        <v>0</v>
      </c>
      <c r="AJ163" s="34">
        <v>200</v>
      </c>
      <c r="AK163" s="34">
        <v>200</v>
      </c>
      <c r="AL163" s="34">
        <v>0</v>
      </c>
      <c r="AM163" s="34">
        <v>3491.8169999999996</v>
      </c>
      <c r="AN163" s="34">
        <v>3491.8169999999996</v>
      </c>
      <c r="AO163" s="34">
        <v>-17721.070491999999</v>
      </c>
      <c r="AP163" s="34">
        <v>-21412.887491999998</v>
      </c>
      <c r="AQ163" s="34">
        <v>3691.8169999999991</v>
      </c>
      <c r="AR163" s="34">
        <v>-7011</v>
      </c>
      <c r="AS163" s="34">
        <v>0</v>
      </c>
    </row>
    <row r="164" spans="2:45" s="1" customFormat="1" ht="14.25" x14ac:dyDescent="0.2">
      <c r="B164" s="31" t="s">
        <v>4794</v>
      </c>
      <c r="C164" s="32" t="s">
        <v>415</v>
      </c>
      <c r="D164" s="31" t="s">
        <v>416</v>
      </c>
      <c r="E164" s="31" t="s">
        <v>13</v>
      </c>
      <c r="F164" s="31" t="s">
        <v>11</v>
      </c>
      <c r="G164" s="31" t="s">
        <v>19</v>
      </c>
      <c r="H164" s="31" t="s">
        <v>44</v>
      </c>
      <c r="I164" s="31" t="s">
        <v>10</v>
      </c>
      <c r="J164" s="31" t="s">
        <v>14</v>
      </c>
      <c r="K164" s="31" t="s">
        <v>417</v>
      </c>
      <c r="L164" s="33">
        <v>5994</v>
      </c>
      <c r="M164" s="150">
        <v>123887.00980099999</v>
      </c>
      <c r="N164" s="34">
        <v>-47278</v>
      </c>
      <c r="O164" s="34">
        <v>9861.6766436471989</v>
      </c>
      <c r="P164" s="30">
        <v>39280.009801000007</v>
      </c>
      <c r="Q164" s="35">
        <v>12187.224604999999</v>
      </c>
      <c r="R164" s="36">
        <v>0</v>
      </c>
      <c r="S164" s="36">
        <v>8573.0074331461492</v>
      </c>
      <c r="T164" s="36">
        <v>3414.9925668538508</v>
      </c>
      <c r="U164" s="37">
        <v>11988.064645328745</v>
      </c>
      <c r="V164" s="38">
        <v>24175.289250328744</v>
      </c>
      <c r="W164" s="34">
        <v>63455.299051328751</v>
      </c>
      <c r="X164" s="34">
        <v>16074.388937146156</v>
      </c>
      <c r="Y164" s="33">
        <v>47380.910114182596</v>
      </c>
      <c r="Z164" s="144">
        <v>0</v>
      </c>
      <c r="AA164" s="34">
        <v>18982.788900349056</v>
      </c>
      <c r="AB164" s="34">
        <v>47340.168033634232</v>
      </c>
      <c r="AC164" s="34">
        <v>25125.13</v>
      </c>
      <c r="AD164" s="34">
        <v>5030.0575831999995</v>
      </c>
      <c r="AE164" s="34">
        <v>0</v>
      </c>
      <c r="AF164" s="34">
        <v>96478.144517183289</v>
      </c>
      <c r="AG164" s="136">
        <v>167172</v>
      </c>
      <c r="AH164" s="34">
        <v>167172</v>
      </c>
      <c r="AI164" s="34">
        <v>22139</v>
      </c>
      <c r="AJ164" s="34">
        <v>22139</v>
      </c>
      <c r="AK164" s="34">
        <v>0</v>
      </c>
      <c r="AL164" s="34">
        <v>145033</v>
      </c>
      <c r="AM164" s="34">
        <v>145033</v>
      </c>
      <c r="AN164" s="34">
        <v>0</v>
      </c>
      <c r="AO164" s="34">
        <v>39280.009801000007</v>
      </c>
      <c r="AP164" s="34">
        <v>39280.009801000007</v>
      </c>
      <c r="AQ164" s="34">
        <v>0</v>
      </c>
      <c r="AR164" s="34">
        <v>-47278</v>
      </c>
      <c r="AS164" s="34">
        <v>0</v>
      </c>
    </row>
    <row r="165" spans="2:45" s="1" customFormat="1" ht="14.25" x14ac:dyDescent="0.2">
      <c r="B165" s="31" t="s">
        <v>4794</v>
      </c>
      <c r="C165" s="32" t="s">
        <v>2015</v>
      </c>
      <c r="D165" s="31" t="s">
        <v>2016</v>
      </c>
      <c r="E165" s="31" t="s">
        <v>13</v>
      </c>
      <c r="F165" s="31" t="s">
        <v>11</v>
      </c>
      <c r="G165" s="31" t="s">
        <v>19</v>
      </c>
      <c r="H165" s="31" t="s">
        <v>44</v>
      </c>
      <c r="I165" s="31" t="s">
        <v>10</v>
      </c>
      <c r="J165" s="31" t="s">
        <v>12</v>
      </c>
      <c r="K165" s="31" t="s">
        <v>2017</v>
      </c>
      <c r="L165" s="33">
        <v>1787</v>
      </c>
      <c r="M165" s="150">
        <v>46755.486292999994</v>
      </c>
      <c r="N165" s="34">
        <v>-15786</v>
      </c>
      <c r="O165" s="34">
        <v>8016.2762023954392</v>
      </c>
      <c r="P165" s="30">
        <v>20289.486292999994</v>
      </c>
      <c r="Q165" s="35">
        <v>4858.5284119999997</v>
      </c>
      <c r="R165" s="36">
        <v>0</v>
      </c>
      <c r="S165" s="36">
        <v>2242.2376628580041</v>
      </c>
      <c r="T165" s="36">
        <v>1331.7623371419959</v>
      </c>
      <c r="U165" s="37">
        <v>3574.0192728065508</v>
      </c>
      <c r="V165" s="38">
        <v>8432.54768480655</v>
      </c>
      <c r="W165" s="34">
        <v>28722.033977806546</v>
      </c>
      <c r="X165" s="34">
        <v>4204.195617858004</v>
      </c>
      <c r="Y165" s="33">
        <v>24517.838359948542</v>
      </c>
      <c r="Z165" s="144">
        <v>0</v>
      </c>
      <c r="AA165" s="34">
        <v>3631.7327850601296</v>
      </c>
      <c r="AB165" s="34">
        <v>9585.1786396500374</v>
      </c>
      <c r="AC165" s="34">
        <v>10656.9</v>
      </c>
      <c r="AD165" s="34">
        <v>686</v>
      </c>
      <c r="AE165" s="34">
        <v>0</v>
      </c>
      <c r="AF165" s="34">
        <v>24559.811424710169</v>
      </c>
      <c r="AG165" s="136">
        <v>27217</v>
      </c>
      <c r="AH165" s="34">
        <v>29417</v>
      </c>
      <c r="AI165" s="34">
        <v>0</v>
      </c>
      <c r="AJ165" s="34">
        <v>2200</v>
      </c>
      <c r="AK165" s="34">
        <v>2200</v>
      </c>
      <c r="AL165" s="34">
        <v>27217</v>
      </c>
      <c r="AM165" s="34">
        <v>27217</v>
      </c>
      <c r="AN165" s="34">
        <v>0</v>
      </c>
      <c r="AO165" s="34">
        <v>20289.486292999994</v>
      </c>
      <c r="AP165" s="34">
        <v>18089.486292999994</v>
      </c>
      <c r="AQ165" s="34">
        <v>2200</v>
      </c>
      <c r="AR165" s="34">
        <v>-15786</v>
      </c>
      <c r="AS165" s="34">
        <v>0</v>
      </c>
    </row>
    <row r="166" spans="2:45" s="1" customFormat="1" ht="14.25" x14ac:dyDescent="0.2">
      <c r="B166" s="31" t="s">
        <v>4794</v>
      </c>
      <c r="C166" s="32" t="s">
        <v>2099</v>
      </c>
      <c r="D166" s="31" t="s">
        <v>2100</v>
      </c>
      <c r="E166" s="31" t="s">
        <v>13</v>
      </c>
      <c r="F166" s="31" t="s">
        <v>11</v>
      </c>
      <c r="G166" s="31" t="s">
        <v>19</v>
      </c>
      <c r="H166" s="31" t="s">
        <v>44</v>
      </c>
      <c r="I166" s="31" t="s">
        <v>10</v>
      </c>
      <c r="J166" s="31" t="s">
        <v>12</v>
      </c>
      <c r="K166" s="31" t="s">
        <v>2101</v>
      </c>
      <c r="L166" s="33">
        <v>1446</v>
      </c>
      <c r="M166" s="150">
        <v>35497.029444999993</v>
      </c>
      <c r="N166" s="34">
        <v>-16197</v>
      </c>
      <c r="O166" s="34">
        <v>9040.2514849979634</v>
      </c>
      <c r="P166" s="30">
        <v>35770.769444999984</v>
      </c>
      <c r="Q166" s="35">
        <v>2132.644652</v>
      </c>
      <c r="R166" s="36">
        <v>0</v>
      </c>
      <c r="S166" s="36">
        <v>1681.1288445720741</v>
      </c>
      <c r="T166" s="36">
        <v>1210.8711554279259</v>
      </c>
      <c r="U166" s="37">
        <v>2892.0155951193469</v>
      </c>
      <c r="V166" s="38">
        <v>5024.6602471193473</v>
      </c>
      <c r="W166" s="34">
        <v>40795.429692119331</v>
      </c>
      <c r="X166" s="34">
        <v>3152.1165835720676</v>
      </c>
      <c r="Y166" s="33">
        <v>37643.313108547263</v>
      </c>
      <c r="Z166" s="144">
        <v>0</v>
      </c>
      <c r="AA166" s="34">
        <v>1732.4400247511335</v>
      </c>
      <c r="AB166" s="34">
        <v>10181.232232490574</v>
      </c>
      <c r="AC166" s="34">
        <v>10054.780000000001</v>
      </c>
      <c r="AD166" s="34">
        <v>854.73</v>
      </c>
      <c r="AE166" s="34">
        <v>0</v>
      </c>
      <c r="AF166" s="34">
        <v>22823.182257241708</v>
      </c>
      <c r="AG166" s="136">
        <v>15715</v>
      </c>
      <c r="AH166" s="34">
        <v>16470.739999999998</v>
      </c>
      <c r="AI166" s="34">
        <v>0</v>
      </c>
      <c r="AJ166" s="34">
        <v>290</v>
      </c>
      <c r="AK166" s="34">
        <v>290</v>
      </c>
      <c r="AL166" s="34">
        <v>15715</v>
      </c>
      <c r="AM166" s="34">
        <v>16180.74</v>
      </c>
      <c r="AN166" s="34">
        <v>465.73999999999978</v>
      </c>
      <c r="AO166" s="34">
        <v>35770.769444999984</v>
      </c>
      <c r="AP166" s="34">
        <v>35015.029444999986</v>
      </c>
      <c r="AQ166" s="34">
        <v>755.73999999999796</v>
      </c>
      <c r="AR166" s="34">
        <v>-16197</v>
      </c>
      <c r="AS166" s="34">
        <v>0</v>
      </c>
    </row>
    <row r="167" spans="2:45" s="1" customFormat="1" ht="14.25" x14ac:dyDescent="0.2">
      <c r="B167" s="31" t="s">
        <v>4794</v>
      </c>
      <c r="C167" s="32" t="s">
        <v>2275</v>
      </c>
      <c r="D167" s="31" t="s">
        <v>2276</v>
      </c>
      <c r="E167" s="31" t="s">
        <v>13</v>
      </c>
      <c r="F167" s="31" t="s">
        <v>11</v>
      </c>
      <c r="G167" s="31" t="s">
        <v>19</v>
      </c>
      <c r="H167" s="31" t="s">
        <v>44</v>
      </c>
      <c r="I167" s="31" t="s">
        <v>10</v>
      </c>
      <c r="J167" s="31" t="s">
        <v>12</v>
      </c>
      <c r="K167" s="31" t="s">
        <v>2277</v>
      </c>
      <c r="L167" s="33">
        <v>1066</v>
      </c>
      <c r="M167" s="150">
        <v>31130.644971000002</v>
      </c>
      <c r="N167" s="34">
        <v>-27718</v>
      </c>
      <c r="O167" s="34">
        <v>18114.294349331067</v>
      </c>
      <c r="P167" s="30">
        <v>-1156.3550289999985</v>
      </c>
      <c r="Q167" s="35">
        <v>2065.4516440000002</v>
      </c>
      <c r="R167" s="36">
        <v>1156.3550289999985</v>
      </c>
      <c r="S167" s="36">
        <v>561.17973714307266</v>
      </c>
      <c r="T167" s="36">
        <v>13857.060828115187</v>
      </c>
      <c r="U167" s="37">
        <v>15574.679580315336</v>
      </c>
      <c r="V167" s="38">
        <v>17640.131224315337</v>
      </c>
      <c r="W167" s="34">
        <v>17640.131224315337</v>
      </c>
      <c r="X167" s="34">
        <v>17592.086982474138</v>
      </c>
      <c r="Y167" s="33">
        <v>48.044241841198527</v>
      </c>
      <c r="Z167" s="144">
        <v>0</v>
      </c>
      <c r="AA167" s="34">
        <v>1391.6903227236689</v>
      </c>
      <c r="AB167" s="34">
        <v>7239.5210853447325</v>
      </c>
      <c r="AC167" s="34">
        <v>4516.12</v>
      </c>
      <c r="AD167" s="34">
        <v>1738.885</v>
      </c>
      <c r="AE167" s="34">
        <v>0</v>
      </c>
      <c r="AF167" s="34">
        <v>14886.2164080684</v>
      </c>
      <c r="AG167" s="136">
        <v>12097</v>
      </c>
      <c r="AH167" s="34">
        <v>12427</v>
      </c>
      <c r="AI167" s="34">
        <v>0</v>
      </c>
      <c r="AJ167" s="34">
        <v>330</v>
      </c>
      <c r="AK167" s="34">
        <v>330</v>
      </c>
      <c r="AL167" s="34">
        <v>12097</v>
      </c>
      <c r="AM167" s="34">
        <v>12097</v>
      </c>
      <c r="AN167" s="34">
        <v>0</v>
      </c>
      <c r="AO167" s="34">
        <v>-1156.3550289999985</v>
      </c>
      <c r="AP167" s="34">
        <v>-1486.3550289999985</v>
      </c>
      <c r="AQ167" s="34">
        <v>330</v>
      </c>
      <c r="AR167" s="34">
        <v>-27718</v>
      </c>
      <c r="AS167" s="34">
        <v>0</v>
      </c>
    </row>
    <row r="168" spans="2:45" s="1" customFormat="1" ht="14.25" x14ac:dyDescent="0.2">
      <c r="B168" s="31" t="s">
        <v>4794</v>
      </c>
      <c r="C168" s="32" t="s">
        <v>4320</v>
      </c>
      <c r="D168" s="31" t="s">
        <v>4321</v>
      </c>
      <c r="E168" s="31" t="s">
        <v>13</v>
      </c>
      <c r="F168" s="31" t="s">
        <v>11</v>
      </c>
      <c r="G168" s="31" t="s">
        <v>19</v>
      </c>
      <c r="H168" s="31" t="s">
        <v>44</v>
      </c>
      <c r="I168" s="31" t="s">
        <v>10</v>
      </c>
      <c r="J168" s="31" t="s">
        <v>12</v>
      </c>
      <c r="K168" s="31" t="s">
        <v>4322</v>
      </c>
      <c r="L168" s="33">
        <v>1202</v>
      </c>
      <c r="M168" s="150">
        <v>48675.979311000003</v>
      </c>
      <c r="N168" s="34">
        <v>-24000</v>
      </c>
      <c r="O168" s="34">
        <v>20882.919274480759</v>
      </c>
      <c r="P168" s="30">
        <v>58448.879310999997</v>
      </c>
      <c r="Q168" s="35">
        <v>4108.2886950000002</v>
      </c>
      <c r="R168" s="36">
        <v>0</v>
      </c>
      <c r="S168" s="36">
        <v>1517.7490525720114</v>
      </c>
      <c r="T168" s="36">
        <v>886.25094742798865</v>
      </c>
      <c r="U168" s="37">
        <v>2404.0129635777698</v>
      </c>
      <c r="V168" s="38">
        <v>6512.3016585777696</v>
      </c>
      <c r="W168" s="34">
        <v>64961.180969577763</v>
      </c>
      <c r="X168" s="34">
        <v>2845.779473572009</v>
      </c>
      <c r="Y168" s="33">
        <v>62115.401496005754</v>
      </c>
      <c r="Z168" s="144">
        <v>0</v>
      </c>
      <c r="AA168" s="34">
        <v>8272.8075861896705</v>
      </c>
      <c r="AB168" s="34">
        <v>7153.4693883443997</v>
      </c>
      <c r="AC168" s="34">
        <v>5038.4399999999996</v>
      </c>
      <c r="AD168" s="34">
        <v>1595.48</v>
      </c>
      <c r="AE168" s="34">
        <v>0</v>
      </c>
      <c r="AF168" s="34">
        <v>22060.196974534068</v>
      </c>
      <c r="AG168" s="136">
        <v>34724</v>
      </c>
      <c r="AH168" s="34">
        <v>36027.9</v>
      </c>
      <c r="AI168" s="34">
        <v>0</v>
      </c>
      <c r="AJ168" s="34">
        <v>1303.9000000000001</v>
      </c>
      <c r="AK168" s="34">
        <v>1303.9000000000001</v>
      </c>
      <c r="AL168" s="34">
        <v>34724</v>
      </c>
      <c r="AM168" s="34">
        <v>34724</v>
      </c>
      <c r="AN168" s="34">
        <v>0</v>
      </c>
      <c r="AO168" s="34">
        <v>58448.879310999997</v>
      </c>
      <c r="AP168" s="34">
        <v>57144.979310999996</v>
      </c>
      <c r="AQ168" s="34">
        <v>1303.9000000000015</v>
      </c>
      <c r="AR168" s="34">
        <v>-24000</v>
      </c>
      <c r="AS168" s="34">
        <v>0</v>
      </c>
    </row>
    <row r="169" spans="2:45" s="1" customFormat="1" ht="14.25" x14ac:dyDescent="0.2">
      <c r="B169" s="31" t="s">
        <v>4794</v>
      </c>
      <c r="C169" s="32" t="s">
        <v>1115</v>
      </c>
      <c r="D169" s="31" t="s">
        <v>1116</v>
      </c>
      <c r="E169" s="31" t="s">
        <v>13</v>
      </c>
      <c r="F169" s="31" t="s">
        <v>11</v>
      </c>
      <c r="G169" s="31" t="s">
        <v>19</v>
      </c>
      <c r="H169" s="31" t="s">
        <v>44</v>
      </c>
      <c r="I169" s="31" t="s">
        <v>10</v>
      </c>
      <c r="J169" s="31" t="s">
        <v>21</v>
      </c>
      <c r="K169" s="31" t="s">
        <v>1117</v>
      </c>
      <c r="L169" s="33">
        <v>391</v>
      </c>
      <c r="M169" s="150">
        <v>86971.498744000011</v>
      </c>
      <c r="N169" s="34">
        <v>3119</v>
      </c>
      <c r="O169" s="34">
        <v>0</v>
      </c>
      <c r="P169" s="30">
        <v>86173.869744000011</v>
      </c>
      <c r="Q169" s="35">
        <v>1403.9819970000001</v>
      </c>
      <c r="R169" s="36">
        <v>0</v>
      </c>
      <c r="S169" s="36">
        <v>625.37735885738311</v>
      </c>
      <c r="T169" s="36">
        <v>156.62264114261689</v>
      </c>
      <c r="U169" s="37">
        <v>782.0042169375273</v>
      </c>
      <c r="V169" s="38">
        <v>2185.9862139375273</v>
      </c>
      <c r="W169" s="34">
        <v>88359.855957937543</v>
      </c>
      <c r="X169" s="34">
        <v>1172.582547857397</v>
      </c>
      <c r="Y169" s="33">
        <v>87187.273410080146</v>
      </c>
      <c r="Z169" s="144">
        <v>0</v>
      </c>
      <c r="AA169" s="34">
        <v>26401.170643633723</v>
      </c>
      <c r="AB169" s="34">
        <v>6100.0968285538074</v>
      </c>
      <c r="AC169" s="34">
        <v>1638.96</v>
      </c>
      <c r="AD169" s="34">
        <v>3819.0303798124992</v>
      </c>
      <c r="AE169" s="34">
        <v>4035.19</v>
      </c>
      <c r="AF169" s="34">
        <v>41994.447852000034</v>
      </c>
      <c r="AG169" s="136">
        <v>0</v>
      </c>
      <c r="AH169" s="34">
        <v>3824.3709999999996</v>
      </c>
      <c r="AI169" s="34">
        <v>0</v>
      </c>
      <c r="AJ169" s="34">
        <v>0</v>
      </c>
      <c r="AK169" s="34">
        <v>0</v>
      </c>
      <c r="AL169" s="34">
        <v>0</v>
      </c>
      <c r="AM169" s="34">
        <v>3824.3709999999996</v>
      </c>
      <c r="AN169" s="34">
        <v>3824.3709999999996</v>
      </c>
      <c r="AO169" s="34">
        <v>86173.869744000011</v>
      </c>
      <c r="AP169" s="34">
        <v>82349.498744000011</v>
      </c>
      <c r="AQ169" s="34">
        <v>3824.3709999999992</v>
      </c>
      <c r="AR169" s="34">
        <v>3119</v>
      </c>
      <c r="AS169" s="34">
        <v>0</v>
      </c>
    </row>
    <row r="170" spans="2:45" s="1" customFormat="1" ht="14.25" x14ac:dyDescent="0.2">
      <c r="B170" s="31" t="s">
        <v>4794</v>
      </c>
      <c r="C170" s="32" t="s">
        <v>3740</v>
      </c>
      <c r="D170" s="31" t="s">
        <v>3741</v>
      </c>
      <c r="E170" s="31" t="s">
        <v>13</v>
      </c>
      <c r="F170" s="31" t="s">
        <v>11</v>
      </c>
      <c r="G170" s="31" t="s">
        <v>19</v>
      </c>
      <c r="H170" s="31" t="s">
        <v>44</v>
      </c>
      <c r="I170" s="31" t="s">
        <v>10</v>
      </c>
      <c r="J170" s="31" t="s">
        <v>21</v>
      </c>
      <c r="K170" s="31" t="s">
        <v>3742</v>
      </c>
      <c r="L170" s="33">
        <v>89</v>
      </c>
      <c r="M170" s="150">
        <v>9749.7771809999995</v>
      </c>
      <c r="N170" s="34">
        <v>1457</v>
      </c>
      <c r="O170" s="34">
        <v>0</v>
      </c>
      <c r="P170" s="30">
        <v>-3485.7138190000005</v>
      </c>
      <c r="Q170" s="35">
        <v>0</v>
      </c>
      <c r="R170" s="36">
        <v>3485.7138190000005</v>
      </c>
      <c r="S170" s="36">
        <v>19.096580571435908</v>
      </c>
      <c r="T170" s="36">
        <v>-179.78863705888443</v>
      </c>
      <c r="U170" s="37">
        <v>3325.0396927031525</v>
      </c>
      <c r="V170" s="38">
        <v>3325.0396927031525</v>
      </c>
      <c r="W170" s="34">
        <v>3325.0396927031525</v>
      </c>
      <c r="X170" s="34">
        <v>19.096580571435425</v>
      </c>
      <c r="Y170" s="33">
        <v>3305.943112131717</v>
      </c>
      <c r="Z170" s="144">
        <v>0</v>
      </c>
      <c r="AA170" s="34">
        <v>3511.2964320707079</v>
      </c>
      <c r="AB170" s="34">
        <v>438.49739274695588</v>
      </c>
      <c r="AC170" s="34">
        <v>1019.6600000000001</v>
      </c>
      <c r="AD170" s="34">
        <v>169.81000000000006</v>
      </c>
      <c r="AE170" s="34">
        <v>554.16</v>
      </c>
      <c r="AF170" s="34">
        <v>5693.4238248176644</v>
      </c>
      <c r="AG170" s="136">
        <v>250</v>
      </c>
      <c r="AH170" s="34">
        <v>870.5089999999999</v>
      </c>
      <c r="AI170" s="34">
        <v>0</v>
      </c>
      <c r="AJ170" s="34">
        <v>0</v>
      </c>
      <c r="AK170" s="34">
        <v>0</v>
      </c>
      <c r="AL170" s="34">
        <v>250</v>
      </c>
      <c r="AM170" s="34">
        <v>870.5089999999999</v>
      </c>
      <c r="AN170" s="34">
        <v>620.5089999999999</v>
      </c>
      <c r="AO170" s="34">
        <v>-3485.7138190000005</v>
      </c>
      <c r="AP170" s="34">
        <v>-4106.2228190000005</v>
      </c>
      <c r="AQ170" s="34">
        <v>620.50900000000001</v>
      </c>
      <c r="AR170" s="34">
        <v>1457</v>
      </c>
      <c r="AS170" s="34">
        <v>0</v>
      </c>
    </row>
    <row r="171" spans="2:45" s="1" customFormat="1" ht="14.25" x14ac:dyDescent="0.2">
      <c r="B171" s="31" t="s">
        <v>4794</v>
      </c>
      <c r="C171" s="32" t="s">
        <v>1676</v>
      </c>
      <c r="D171" s="31" t="s">
        <v>1677</v>
      </c>
      <c r="E171" s="31" t="s">
        <v>13</v>
      </c>
      <c r="F171" s="31" t="s">
        <v>11</v>
      </c>
      <c r="G171" s="31" t="s">
        <v>19</v>
      </c>
      <c r="H171" s="31" t="s">
        <v>44</v>
      </c>
      <c r="I171" s="31" t="s">
        <v>10</v>
      </c>
      <c r="J171" s="31" t="s">
        <v>12</v>
      </c>
      <c r="K171" s="31" t="s">
        <v>1678</v>
      </c>
      <c r="L171" s="33">
        <v>1589</v>
      </c>
      <c r="M171" s="150">
        <v>41917.758039</v>
      </c>
      <c r="N171" s="34">
        <v>2045</v>
      </c>
      <c r="O171" s="34">
        <v>0</v>
      </c>
      <c r="P171" s="30">
        <v>60266.758039000008</v>
      </c>
      <c r="Q171" s="35">
        <v>2402.322263</v>
      </c>
      <c r="R171" s="36">
        <v>0</v>
      </c>
      <c r="S171" s="36">
        <v>1773.8372948578242</v>
      </c>
      <c r="T171" s="36">
        <v>1404.1627051421758</v>
      </c>
      <c r="U171" s="37">
        <v>3178.017137375271</v>
      </c>
      <c r="V171" s="38">
        <v>5580.339400375271</v>
      </c>
      <c r="W171" s="34">
        <v>65847.097439375284</v>
      </c>
      <c r="X171" s="34">
        <v>3325.9449278578395</v>
      </c>
      <c r="Y171" s="33">
        <v>62521.152511517445</v>
      </c>
      <c r="Z171" s="144">
        <v>0</v>
      </c>
      <c r="AA171" s="34">
        <v>1012.2715437317549</v>
      </c>
      <c r="AB171" s="34">
        <v>12673.52963275056</v>
      </c>
      <c r="AC171" s="34">
        <v>6660.63</v>
      </c>
      <c r="AD171" s="34">
        <v>349.554749125</v>
      </c>
      <c r="AE171" s="34">
        <v>109</v>
      </c>
      <c r="AF171" s="34">
        <v>20804.985925607314</v>
      </c>
      <c r="AG171" s="136">
        <v>20523</v>
      </c>
      <c r="AH171" s="34">
        <v>20523</v>
      </c>
      <c r="AI171" s="34">
        <v>0</v>
      </c>
      <c r="AJ171" s="34">
        <v>0</v>
      </c>
      <c r="AK171" s="34">
        <v>0</v>
      </c>
      <c r="AL171" s="34">
        <v>20523</v>
      </c>
      <c r="AM171" s="34">
        <v>20523</v>
      </c>
      <c r="AN171" s="34">
        <v>0</v>
      </c>
      <c r="AO171" s="34">
        <v>60266.758039000008</v>
      </c>
      <c r="AP171" s="34">
        <v>60266.758039000008</v>
      </c>
      <c r="AQ171" s="34">
        <v>0</v>
      </c>
      <c r="AR171" s="34">
        <v>2045</v>
      </c>
      <c r="AS171" s="34">
        <v>0</v>
      </c>
    </row>
    <row r="172" spans="2:45" s="1" customFormat="1" ht="14.25" x14ac:dyDescent="0.2">
      <c r="B172" s="31" t="s">
        <v>4794</v>
      </c>
      <c r="C172" s="32" t="s">
        <v>4027</v>
      </c>
      <c r="D172" s="31" t="s">
        <v>4028</v>
      </c>
      <c r="E172" s="31" t="s">
        <v>13</v>
      </c>
      <c r="F172" s="31" t="s">
        <v>11</v>
      </c>
      <c r="G172" s="31" t="s">
        <v>19</v>
      </c>
      <c r="H172" s="31" t="s">
        <v>44</v>
      </c>
      <c r="I172" s="31" t="s">
        <v>10</v>
      </c>
      <c r="J172" s="31" t="s">
        <v>12</v>
      </c>
      <c r="K172" s="31" t="s">
        <v>4029</v>
      </c>
      <c r="L172" s="33">
        <v>1772</v>
      </c>
      <c r="M172" s="150">
        <v>51195.394228000005</v>
      </c>
      <c r="N172" s="34">
        <v>10670</v>
      </c>
      <c r="O172" s="34">
        <v>0</v>
      </c>
      <c r="P172" s="30">
        <v>89079.394228000019</v>
      </c>
      <c r="Q172" s="35">
        <v>3207.03226</v>
      </c>
      <c r="R172" s="36">
        <v>0</v>
      </c>
      <c r="S172" s="36">
        <v>2678.0513360010286</v>
      </c>
      <c r="T172" s="36">
        <v>865.94866399897137</v>
      </c>
      <c r="U172" s="37">
        <v>3544.019111031454</v>
      </c>
      <c r="V172" s="38">
        <v>6751.0513710314535</v>
      </c>
      <c r="W172" s="34">
        <v>95830.445599031475</v>
      </c>
      <c r="X172" s="34">
        <v>5021.3462550010299</v>
      </c>
      <c r="Y172" s="33">
        <v>90809.099344030445</v>
      </c>
      <c r="Z172" s="144">
        <v>0</v>
      </c>
      <c r="AA172" s="34">
        <v>7684.6041631201479</v>
      </c>
      <c r="AB172" s="34">
        <v>14026.998647078732</v>
      </c>
      <c r="AC172" s="34">
        <v>7427.72</v>
      </c>
      <c r="AD172" s="34">
        <v>5937.7590848749996</v>
      </c>
      <c r="AE172" s="34">
        <v>0</v>
      </c>
      <c r="AF172" s="34">
        <v>35077.081895073876</v>
      </c>
      <c r="AG172" s="136">
        <v>37557</v>
      </c>
      <c r="AH172" s="34">
        <v>37557</v>
      </c>
      <c r="AI172" s="34">
        <v>1000</v>
      </c>
      <c r="AJ172" s="34">
        <v>1000</v>
      </c>
      <c r="AK172" s="34">
        <v>0</v>
      </c>
      <c r="AL172" s="34">
        <v>36557</v>
      </c>
      <c r="AM172" s="34">
        <v>36557</v>
      </c>
      <c r="AN172" s="34">
        <v>0</v>
      </c>
      <c r="AO172" s="34">
        <v>89079.394228000019</v>
      </c>
      <c r="AP172" s="34">
        <v>89079.394228000019</v>
      </c>
      <c r="AQ172" s="34">
        <v>0</v>
      </c>
      <c r="AR172" s="34">
        <v>10670</v>
      </c>
      <c r="AS172" s="34">
        <v>0</v>
      </c>
    </row>
    <row r="173" spans="2:45" s="1" customFormat="1" ht="14.25" x14ac:dyDescent="0.2">
      <c r="B173" s="31" t="s">
        <v>4794</v>
      </c>
      <c r="C173" s="32" t="s">
        <v>106</v>
      </c>
      <c r="D173" s="31" t="s">
        <v>107</v>
      </c>
      <c r="E173" s="31" t="s">
        <v>13</v>
      </c>
      <c r="F173" s="31" t="s">
        <v>11</v>
      </c>
      <c r="G173" s="31" t="s">
        <v>19</v>
      </c>
      <c r="H173" s="31" t="s">
        <v>44</v>
      </c>
      <c r="I173" s="31" t="s">
        <v>10</v>
      </c>
      <c r="J173" s="31" t="s">
        <v>16</v>
      </c>
      <c r="K173" s="31" t="s">
        <v>108</v>
      </c>
      <c r="L173" s="33">
        <v>11490</v>
      </c>
      <c r="M173" s="150">
        <v>268917.54159499996</v>
      </c>
      <c r="N173" s="34">
        <v>-313508</v>
      </c>
      <c r="O173" s="34">
        <v>127206.05412617361</v>
      </c>
      <c r="P173" s="30">
        <v>97322.295754499966</v>
      </c>
      <c r="Q173" s="35">
        <v>28187.398412999999</v>
      </c>
      <c r="R173" s="36">
        <v>0</v>
      </c>
      <c r="S173" s="36">
        <v>14433.938262862686</v>
      </c>
      <c r="T173" s="36">
        <v>12164.106545928096</v>
      </c>
      <c r="U173" s="37">
        <v>26598.188238833376</v>
      </c>
      <c r="V173" s="38">
        <v>54785.586651833379</v>
      </c>
      <c r="W173" s="34">
        <v>152107.88240633334</v>
      </c>
      <c r="X173" s="34">
        <v>41389.690181536367</v>
      </c>
      <c r="Y173" s="33">
        <v>110718.19222479698</v>
      </c>
      <c r="Z173" s="144">
        <v>0</v>
      </c>
      <c r="AA173" s="34">
        <v>21126.17413536811</v>
      </c>
      <c r="AB173" s="34">
        <v>88059.940694429024</v>
      </c>
      <c r="AC173" s="34">
        <v>48162.78</v>
      </c>
      <c r="AD173" s="34">
        <v>8278.1770803328764</v>
      </c>
      <c r="AE173" s="34">
        <v>9744.3700000000008</v>
      </c>
      <c r="AF173" s="34">
        <v>175371.44191013003</v>
      </c>
      <c r="AG173" s="136">
        <v>310270</v>
      </c>
      <c r="AH173" s="34">
        <v>337161.75415950001</v>
      </c>
      <c r="AI173" s="34">
        <v>0</v>
      </c>
      <c r="AJ173" s="34">
        <v>26891.754159499997</v>
      </c>
      <c r="AK173" s="34">
        <v>26891.754159499997</v>
      </c>
      <c r="AL173" s="34">
        <v>310270</v>
      </c>
      <c r="AM173" s="34">
        <v>310270</v>
      </c>
      <c r="AN173" s="34">
        <v>0</v>
      </c>
      <c r="AO173" s="34">
        <v>97322.295754499966</v>
      </c>
      <c r="AP173" s="34">
        <v>70430.541594999973</v>
      </c>
      <c r="AQ173" s="34">
        <v>26891.754159499993</v>
      </c>
      <c r="AR173" s="34">
        <v>-313508</v>
      </c>
      <c r="AS173" s="34">
        <v>0</v>
      </c>
    </row>
    <row r="174" spans="2:45" s="1" customFormat="1" ht="14.25" x14ac:dyDescent="0.2">
      <c r="B174" s="31" t="s">
        <v>4794</v>
      </c>
      <c r="C174" s="32" t="s">
        <v>1484</v>
      </c>
      <c r="D174" s="31" t="s">
        <v>1485</v>
      </c>
      <c r="E174" s="31" t="s">
        <v>13</v>
      </c>
      <c r="F174" s="31" t="s">
        <v>11</v>
      </c>
      <c r="G174" s="31" t="s">
        <v>19</v>
      </c>
      <c r="H174" s="31" t="s">
        <v>44</v>
      </c>
      <c r="I174" s="31" t="s">
        <v>10</v>
      </c>
      <c r="J174" s="31" t="s">
        <v>14</v>
      </c>
      <c r="K174" s="31" t="s">
        <v>1486</v>
      </c>
      <c r="L174" s="33">
        <v>6773</v>
      </c>
      <c r="M174" s="150">
        <v>222956.40892699998</v>
      </c>
      <c r="N174" s="34">
        <v>-44653</v>
      </c>
      <c r="O174" s="34">
        <v>32153</v>
      </c>
      <c r="P174" s="30">
        <v>265258.99792700005</v>
      </c>
      <c r="Q174" s="35">
        <v>12259.408810000001</v>
      </c>
      <c r="R174" s="36">
        <v>0</v>
      </c>
      <c r="S174" s="36">
        <v>14008.160722291095</v>
      </c>
      <c r="T174" s="36">
        <v>-24.976249435065256</v>
      </c>
      <c r="U174" s="37">
        <v>13983.259877223491</v>
      </c>
      <c r="V174" s="38">
        <v>26242.668687223493</v>
      </c>
      <c r="W174" s="34">
        <v>291501.66661422356</v>
      </c>
      <c r="X174" s="34">
        <v>26265.30135429115</v>
      </c>
      <c r="Y174" s="33">
        <v>265236.36525993241</v>
      </c>
      <c r="Z174" s="144">
        <v>0</v>
      </c>
      <c r="AA174" s="34">
        <v>43343.214628397145</v>
      </c>
      <c r="AB174" s="34">
        <v>38664.931865514525</v>
      </c>
      <c r="AC174" s="34">
        <v>28390.47</v>
      </c>
      <c r="AD174" s="34">
        <v>3487.8291947750004</v>
      </c>
      <c r="AE174" s="34">
        <v>659.5</v>
      </c>
      <c r="AF174" s="34">
        <v>114545.94568868667</v>
      </c>
      <c r="AG174" s="136">
        <v>0</v>
      </c>
      <c r="AH174" s="34">
        <v>86955.589000000007</v>
      </c>
      <c r="AI174" s="34">
        <v>0</v>
      </c>
      <c r="AJ174" s="34">
        <v>12500</v>
      </c>
      <c r="AK174" s="34">
        <v>12500</v>
      </c>
      <c r="AL174" s="34">
        <v>0</v>
      </c>
      <c r="AM174" s="34">
        <v>74455.589000000007</v>
      </c>
      <c r="AN174" s="34">
        <v>74455.589000000007</v>
      </c>
      <c r="AO174" s="34">
        <v>265258.99792700005</v>
      </c>
      <c r="AP174" s="34">
        <v>178303.40892700004</v>
      </c>
      <c r="AQ174" s="34">
        <v>86955.589000000036</v>
      </c>
      <c r="AR174" s="34">
        <v>-44653</v>
      </c>
      <c r="AS174" s="34">
        <v>0</v>
      </c>
    </row>
    <row r="175" spans="2:45" s="1" customFormat="1" ht="14.25" x14ac:dyDescent="0.2">
      <c r="B175" s="31" t="s">
        <v>4794</v>
      </c>
      <c r="C175" s="32" t="s">
        <v>4176</v>
      </c>
      <c r="D175" s="31" t="s">
        <v>4177</v>
      </c>
      <c r="E175" s="31" t="s">
        <v>13</v>
      </c>
      <c r="F175" s="31" t="s">
        <v>11</v>
      </c>
      <c r="G175" s="31" t="s">
        <v>19</v>
      </c>
      <c r="H175" s="31" t="s">
        <v>44</v>
      </c>
      <c r="I175" s="31" t="s">
        <v>10</v>
      </c>
      <c r="J175" s="31" t="s">
        <v>12</v>
      </c>
      <c r="K175" s="31" t="s">
        <v>4178</v>
      </c>
      <c r="L175" s="33">
        <v>3336</v>
      </c>
      <c r="M175" s="150">
        <v>130762.64926699999</v>
      </c>
      <c r="N175" s="34">
        <v>-196526</v>
      </c>
      <c r="O175" s="34">
        <v>98584.802320706003</v>
      </c>
      <c r="P175" s="30">
        <v>-70844.910733000026</v>
      </c>
      <c r="Q175" s="35">
        <v>12081.379295000001</v>
      </c>
      <c r="R175" s="36">
        <v>70844.910733000026</v>
      </c>
      <c r="S175" s="36">
        <v>7844.4985497172984</v>
      </c>
      <c r="T175" s="36">
        <v>74536.152114187775</v>
      </c>
      <c r="U175" s="37">
        <v>153226.38766624013</v>
      </c>
      <c r="V175" s="38">
        <v>165307.76696124012</v>
      </c>
      <c r="W175" s="34">
        <v>165307.76696124012</v>
      </c>
      <c r="X175" s="34">
        <v>108075.7940374233</v>
      </c>
      <c r="Y175" s="33">
        <v>57231.972923816822</v>
      </c>
      <c r="Z175" s="144">
        <v>0</v>
      </c>
      <c r="AA175" s="34">
        <v>5651.6041372105601</v>
      </c>
      <c r="AB175" s="34">
        <v>23575.439862028416</v>
      </c>
      <c r="AC175" s="34">
        <v>13983.55</v>
      </c>
      <c r="AD175" s="34">
        <v>6738.9959094999995</v>
      </c>
      <c r="AE175" s="34">
        <v>0</v>
      </c>
      <c r="AF175" s="34">
        <v>49949.589908738977</v>
      </c>
      <c r="AG175" s="136">
        <v>17292</v>
      </c>
      <c r="AH175" s="34">
        <v>42112.439999999995</v>
      </c>
      <c r="AI175" s="34">
        <v>0</v>
      </c>
      <c r="AJ175" s="34">
        <v>4782.6000000000004</v>
      </c>
      <c r="AK175" s="34">
        <v>4782.6000000000004</v>
      </c>
      <c r="AL175" s="34">
        <v>17292</v>
      </c>
      <c r="AM175" s="34">
        <v>37329.839999999997</v>
      </c>
      <c r="AN175" s="34">
        <v>20037.839999999997</v>
      </c>
      <c r="AO175" s="34">
        <v>-70844.910733000026</v>
      </c>
      <c r="AP175" s="34">
        <v>-95665.350733000028</v>
      </c>
      <c r="AQ175" s="34">
        <v>24820.439999999995</v>
      </c>
      <c r="AR175" s="34">
        <v>-196526</v>
      </c>
      <c r="AS175" s="34">
        <v>0</v>
      </c>
    </row>
    <row r="176" spans="2:45" s="1" customFormat="1" ht="14.25" x14ac:dyDescent="0.2">
      <c r="B176" s="31" t="s">
        <v>4794</v>
      </c>
      <c r="C176" s="32" t="s">
        <v>3078</v>
      </c>
      <c r="D176" s="31" t="s">
        <v>3079</v>
      </c>
      <c r="E176" s="31" t="s">
        <v>13</v>
      </c>
      <c r="F176" s="31" t="s">
        <v>11</v>
      </c>
      <c r="G176" s="31" t="s">
        <v>19</v>
      </c>
      <c r="H176" s="31" t="s">
        <v>44</v>
      </c>
      <c r="I176" s="31" t="s">
        <v>10</v>
      </c>
      <c r="J176" s="31" t="s">
        <v>12</v>
      </c>
      <c r="K176" s="31" t="s">
        <v>3080</v>
      </c>
      <c r="L176" s="33">
        <v>4974</v>
      </c>
      <c r="M176" s="150">
        <v>226328.23878199997</v>
      </c>
      <c r="N176" s="34">
        <v>-58259.78</v>
      </c>
      <c r="O176" s="34">
        <v>30139.40087080024</v>
      </c>
      <c r="P176" s="30">
        <v>238431.458782</v>
      </c>
      <c r="Q176" s="35">
        <v>11904.105901000001</v>
      </c>
      <c r="R176" s="36">
        <v>0</v>
      </c>
      <c r="S176" s="36">
        <v>0</v>
      </c>
      <c r="T176" s="36">
        <v>9948</v>
      </c>
      <c r="U176" s="37">
        <v>9948.0536446221504</v>
      </c>
      <c r="V176" s="38">
        <v>21852.159545622151</v>
      </c>
      <c r="W176" s="34">
        <v>260283.61832762216</v>
      </c>
      <c r="X176" s="34">
        <v>2.9103829999999999E-11</v>
      </c>
      <c r="Y176" s="33">
        <v>260283.61832762213</v>
      </c>
      <c r="Z176" s="144">
        <v>0</v>
      </c>
      <c r="AA176" s="34">
        <v>8599.111990506226</v>
      </c>
      <c r="AB176" s="34">
        <v>49440.350628820423</v>
      </c>
      <c r="AC176" s="34">
        <v>20849.580000000002</v>
      </c>
      <c r="AD176" s="34">
        <v>1496.0734597999999</v>
      </c>
      <c r="AE176" s="34">
        <v>0</v>
      </c>
      <c r="AF176" s="34">
        <v>80385.116079126645</v>
      </c>
      <c r="AG176" s="136">
        <v>89594</v>
      </c>
      <c r="AH176" s="34">
        <v>95794</v>
      </c>
      <c r="AI176" s="34">
        <v>0</v>
      </c>
      <c r="AJ176" s="34">
        <v>6200</v>
      </c>
      <c r="AK176" s="34">
        <v>6200</v>
      </c>
      <c r="AL176" s="34">
        <v>89594</v>
      </c>
      <c r="AM176" s="34">
        <v>89594</v>
      </c>
      <c r="AN176" s="34">
        <v>0</v>
      </c>
      <c r="AO176" s="34">
        <v>238431.458782</v>
      </c>
      <c r="AP176" s="34">
        <v>232231.458782</v>
      </c>
      <c r="AQ176" s="34">
        <v>6200</v>
      </c>
      <c r="AR176" s="34">
        <v>-58259.78</v>
      </c>
      <c r="AS176" s="34">
        <v>0</v>
      </c>
    </row>
    <row r="177" spans="2:45" s="1" customFormat="1" ht="14.25" x14ac:dyDescent="0.2">
      <c r="B177" s="31" t="s">
        <v>4794</v>
      </c>
      <c r="C177" s="32" t="s">
        <v>3437</v>
      </c>
      <c r="D177" s="31" t="s">
        <v>3438</v>
      </c>
      <c r="E177" s="31" t="s">
        <v>13</v>
      </c>
      <c r="F177" s="31" t="s">
        <v>11</v>
      </c>
      <c r="G177" s="31" t="s">
        <v>19</v>
      </c>
      <c r="H177" s="31" t="s">
        <v>44</v>
      </c>
      <c r="I177" s="31" t="s">
        <v>10</v>
      </c>
      <c r="J177" s="31" t="s">
        <v>12</v>
      </c>
      <c r="K177" s="31" t="s">
        <v>3439</v>
      </c>
      <c r="L177" s="33">
        <v>4587</v>
      </c>
      <c r="M177" s="150">
        <v>76801.243862999996</v>
      </c>
      <c r="N177" s="34">
        <v>36980.81</v>
      </c>
      <c r="O177" s="34">
        <v>0</v>
      </c>
      <c r="P177" s="30">
        <v>126212.05386300001</v>
      </c>
      <c r="Q177" s="35">
        <v>7159.9407529999999</v>
      </c>
      <c r="R177" s="36">
        <v>0</v>
      </c>
      <c r="S177" s="36">
        <v>5487.5191771449636</v>
      </c>
      <c r="T177" s="36">
        <v>3686.4808228550364</v>
      </c>
      <c r="U177" s="37">
        <v>9174.0494708246479</v>
      </c>
      <c r="V177" s="38">
        <v>16333.990223824647</v>
      </c>
      <c r="W177" s="34">
        <v>142546.04408682467</v>
      </c>
      <c r="X177" s="34">
        <v>10289.098457144981</v>
      </c>
      <c r="Y177" s="33">
        <v>132256.94562967969</v>
      </c>
      <c r="Z177" s="144">
        <v>0</v>
      </c>
      <c r="AA177" s="34">
        <v>9399.9718774236899</v>
      </c>
      <c r="AB177" s="34">
        <v>22185.209588165526</v>
      </c>
      <c r="AC177" s="34">
        <v>19227.39</v>
      </c>
      <c r="AD177" s="34">
        <v>6127.5431109057899</v>
      </c>
      <c r="AE177" s="34">
        <v>0</v>
      </c>
      <c r="AF177" s="34">
        <v>56940.114576495005</v>
      </c>
      <c r="AG177" s="136">
        <v>62485</v>
      </c>
      <c r="AH177" s="34">
        <v>62485</v>
      </c>
      <c r="AI177" s="34">
        <v>0</v>
      </c>
      <c r="AJ177" s="34">
        <v>0</v>
      </c>
      <c r="AK177" s="34">
        <v>0</v>
      </c>
      <c r="AL177" s="34">
        <v>62485</v>
      </c>
      <c r="AM177" s="34">
        <v>62485</v>
      </c>
      <c r="AN177" s="34">
        <v>0</v>
      </c>
      <c r="AO177" s="34">
        <v>126212.05386300001</v>
      </c>
      <c r="AP177" s="34">
        <v>126212.05386300001</v>
      </c>
      <c r="AQ177" s="34">
        <v>0</v>
      </c>
      <c r="AR177" s="34">
        <v>36980.81</v>
      </c>
      <c r="AS177" s="34">
        <v>0</v>
      </c>
    </row>
    <row r="178" spans="2:45" s="1" customFormat="1" ht="14.25" x14ac:dyDescent="0.2">
      <c r="B178" s="31" t="s">
        <v>4794</v>
      </c>
      <c r="C178" s="32" t="s">
        <v>4449</v>
      </c>
      <c r="D178" s="31" t="s">
        <v>4450</v>
      </c>
      <c r="E178" s="31" t="s">
        <v>13</v>
      </c>
      <c r="F178" s="31" t="s">
        <v>11</v>
      </c>
      <c r="G178" s="31" t="s">
        <v>19</v>
      </c>
      <c r="H178" s="31" t="s">
        <v>44</v>
      </c>
      <c r="I178" s="31" t="s">
        <v>10</v>
      </c>
      <c r="J178" s="31" t="s">
        <v>12</v>
      </c>
      <c r="K178" s="31" t="s">
        <v>4451</v>
      </c>
      <c r="L178" s="33">
        <v>1850</v>
      </c>
      <c r="M178" s="150">
        <v>72554.405377999996</v>
      </c>
      <c r="N178" s="34">
        <v>-15262</v>
      </c>
      <c r="O178" s="34">
        <v>0</v>
      </c>
      <c r="P178" s="30">
        <v>53930.34591579999</v>
      </c>
      <c r="Q178" s="35">
        <v>5785.6062970000003</v>
      </c>
      <c r="R178" s="36">
        <v>0</v>
      </c>
      <c r="S178" s="36">
        <v>1745.2471462863846</v>
      </c>
      <c r="T178" s="36">
        <v>1954.7528537136154</v>
      </c>
      <c r="U178" s="37">
        <v>3700.0199522619578</v>
      </c>
      <c r="V178" s="38">
        <v>9485.6262492619571</v>
      </c>
      <c r="W178" s="34">
        <v>63415.972165061947</v>
      </c>
      <c r="X178" s="34">
        <v>3272.3383992863819</v>
      </c>
      <c r="Y178" s="33">
        <v>60143.633765775565</v>
      </c>
      <c r="Z178" s="144">
        <v>2727.9184708644907</v>
      </c>
      <c r="AA178" s="34">
        <v>3656.135897323903</v>
      </c>
      <c r="AB178" s="34">
        <v>11351.403425611597</v>
      </c>
      <c r="AC178" s="34">
        <v>7754.67</v>
      </c>
      <c r="AD178" s="34">
        <v>2465</v>
      </c>
      <c r="AE178" s="34">
        <v>1854.86</v>
      </c>
      <c r="AF178" s="34">
        <v>29809.987793799992</v>
      </c>
      <c r="AG178" s="136">
        <v>10117</v>
      </c>
      <c r="AH178" s="34">
        <v>27956.940537800001</v>
      </c>
      <c r="AI178" s="34">
        <v>0</v>
      </c>
      <c r="AJ178" s="34">
        <v>7255.4405378000001</v>
      </c>
      <c r="AK178" s="34">
        <v>7255.4405378000001</v>
      </c>
      <c r="AL178" s="34">
        <v>10117</v>
      </c>
      <c r="AM178" s="34">
        <v>20701.5</v>
      </c>
      <c r="AN178" s="34">
        <v>10584.5</v>
      </c>
      <c r="AO178" s="34">
        <v>53930.34591579999</v>
      </c>
      <c r="AP178" s="34">
        <v>36090.405377999989</v>
      </c>
      <c r="AQ178" s="34">
        <v>17839.940537799994</v>
      </c>
      <c r="AR178" s="34">
        <v>-15262</v>
      </c>
      <c r="AS178" s="34">
        <v>0</v>
      </c>
    </row>
    <row r="179" spans="2:45" s="1" customFormat="1" ht="14.25" x14ac:dyDescent="0.2">
      <c r="B179" s="31" t="s">
        <v>4794</v>
      </c>
      <c r="C179" s="32" t="s">
        <v>3802</v>
      </c>
      <c r="D179" s="31" t="s">
        <v>3803</v>
      </c>
      <c r="E179" s="31" t="s">
        <v>13</v>
      </c>
      <c r="F179" s="31" t="s">
        <v>11</v>
      </c>
      <c r="G179" s="31" t="s">
        <v>19</v>
      </c>
      <c r="H179" s="31" t="s">
        <v>44</v>
      </c>
      <c r="I179" s="31" t="s">
        <v>10</v>
      </c>
      <c r="J179" s="31" t="s">
        <v>12</v>
      </c>
      <c r="K179" s="31" t="s">
        <v>3804</v>
      </c>
      <c r="L179" s="33">
        <v>1098</v>
      </c>
      <c r="M179" s="150">
        <v>28081.410173</v>
      </c>
      <c r="N179" s="34">
        <v>80261</v>
      </c>
      <c r="O179" s="34">
        <v>0</v>
      </c>
      <c r="P179" s="30">
        <v>120981.03017300001</v>
      </c>
      <c r="Q179" s="35">
        <v>986.92965900000002</v>
      </c>
      <c r="R179" s="36">
        <v>0</v>
      </c>
      <c r="S179" s="36">
        <v>651.16532685739298</v>
      </c>
      <c r="T179" s="36">
        <v>1544.834673142607</v>
      </c>
      <c r="U179" s="37">
        <v>2196.0118419370974</v>
      </c>
      <c r="V179" s="38">
        <v>3182.9415009370973</v>
      </c>
      <c r="W179" s="34">
        <v>124163.97167393711</v>
      </c>
      <c r="X179" s="34">
        <v>1220.9349878573848</v>
      </c>
      <c r="Y179" s="33">
        <v>122943.03668607972</v>
      </c>
      <c r="Z179" s="144">
        <v>0</v>
      </c>
      <c r="AA179" s="34">
        <v>3256.8787191336801</v>
      </c>
      <c r="AB179" s="34">
        <v>4778.0103461387844</v>
      </c>
      <c r="AC179" s="34">
        <v>4602.5</v>
      </c>
      <c r="AD179" s="34">
        <v>243</v>
      </c>
      <c r="AE179" s="34">
        <v>0</v>
      </c>
      <c r="AF179" s="34">
        <v>12880.389065272464</v>
      </c>
      <c r="AG179" s="136">
        <v>4511</v>
      </c>
      <c r="AH179" s="34">
        <v>12638.619999999999</v>
      </c>
      <c r="AI179" s="34">
        <v>352</v>
      </c>
      <c r="AJ179" s="34">
        <v>352</v>
      </c>
      <c r="AK179" s="34">
        <v>0</v>
      </c>
      <c r="AL179" s="34">
        <v>4159</v>
      </c>
      <c r="AM179" s="34">
        <v>12286.619999999999</v>
      </c>
      <c r="AN179" s="34">
        <v>8127.619999999999</v>
      </c>
      <c r="AO179" s="34">
        <v>120981.03017300001</v>
      </c>
      <c r="AP179" s="34">
        <v>112853.41017300001</v>
      </c>
      <c r="AQ179" s="34">
        <v>8127.6199999999953</v>
      </c>
      <c r="AR179" s="34">
        <v>80261</v>
      </c>
      <c r="AS179" s="34">
        <v>0</v>
      </c>
    </row>
    <row r="180" spans="2:45" s="1" customFormat="1" ht="14.25" x14ac:dyDescent="0.2">
      <c r="B180" s="31" t="s">
        <v>4794</v>
      </c>
      <c r="C180" s="32" t="s">
        <v>2003</v>
      </c>
      <c r="D180" s="31" t="s">
        <v>2004</v>
      </c>
      <c r="E180" s="31" t="s">
        <v>13</v>
      </c>
      <c r="F180" s="31" t="s">
        <v>11</v>
      </c>
      <c r="G180" s="31" t="s">
        <v>19</v>
      </c>
      <c r="H180" s="31" t="s">
        <v>44</v>
      </c>
      <c r="I180" s="31" t="s">
        <v>10</v>
      </c>
      <c r="J180" s="31" t="s">
        <v>12</v>
      </c>
      <c r="K180" s="31" t="s">
        <v>2005</v>
      </c>
      <c r="L180" s="33">
        <v>4834</v>
      </c>
      <c r="M180" s="150">
        <v>370622.12549900002</v>
      </c>
      <c r="N180" s="34">
        <v>-34648</v>
      </c>
      <c r="O180" s="34">
        <v>21518</v>
      </c>
      <c r="P180" s="30">
        <v>372466.12549900007</v>
      </c>
      <c r="Q180" s="35">
        <v>32806.550009999999</v>
      </c>
      <c r="R180" s="36">
        <v>0</v>
      </c>
      <c r="S180" s="36">
        <v>8655.0711908604662</v>
      </c>
      <c r="T180" s="36">
        <v>1012.9288091395338</v>
      </c>
      <c r="U180" s="37">
        <v>9668.0521347212452</v>
      </c>
      <c r="V180" s="38">
        <v>42474.602144721241</v>
      </c>
      <c r="W180" s="34">
        <v>414940.72764372133</v>
      </c>
      <c r="X180" s="34">
        <v>16228.258482860459</v>
      </c>
      <c r="Y180" s="33">
        <v>398712.46916086087</v>
      </c>
      <c r="Z180" s="144">
        <v>0</v>
      </c>
      <c r="AA180" s="34">
        <v>7301.6006663351764</v>
      </c>
      <c r="AB180" s="34">
        <v>30836.602976976035</v>
      </c>
      <c r="AC180" s="34">
        <v>20262.740000000002</v>
      </c>
      <c r="AD180" s="34">
        <v>9485.1120944374998</v>
      </c>
      <c r="AE180" s="34">
        <v>0</v>
      </c>
      <c r="AF180" s="34">
        <v>67886.055737748713</v>
      </c>
      <c r="AG180" s="136">
        <v>93864</v>
      </c>
      <c r="AH180" s="34">
        <v>93864</v>
      </c>
      <c r="AI180" s="34">
        <v>13130</v>
      </c>
      <c r="AJ180" s="34">
        <v>13130</v>
      </c>
      <c r="AK180" s="34">
        <v>0</v>
      </c>
      <c r="AL180" s="34">
        <v>80734</v>
      </c>
      <c r="AM180" s="34">
        <v>80734</v>
      </c>
      <c r="AN180" s="34">
        <v>0</v>
      </c>
      <c r="AO180" s="34">
        <v>372466.12549900007</v>
      </c>
      <c r="AP180" s="34">
        <v>372466.12549900007</v>
      </c>
      <c r="AQ180" s="34">
        <v>0</v>
      </c>
      <c r="AR180" s="34">
        <v>-34648</v>
      </c>
      <c r="AS180" s="34">
        <v>0</v>
      </c>
    </row>
    <row r="181" spans="2:45" s="1" customFormat="1" ht="14.25" x14ac:dyDescent="0.2">
      <c r="B181" s="31" t="s">
        <v>4794</v>
      </c>
      <c r="C181" s="32" t="s">
        <v>103</v>
      </c>
      <c r="D181" s="31" t="s">
        <v>104</v>
      </c>
      <c r="E181" s="31" t="s">
        <v>13</v>
      </c>
      <c r="F181" s="31" t="s">
        <v>11</v>
      </c>
      <c r="G181" s="31" t="s">
        <v>19</v>
      </c>
      <c r="H181" s="31" t="s">
        <v>44</v>
      </c>
      <c r="I181" s="31" t="s">
        <v>10</v>
      </c>
      <c r="J181" s="31" t="s">
        <v>12</v>
      </c>
      <c r="K181" s="31" t="s">
        <v>105</v>
      </c>
      <c r="L181" s="33">
        <v>1685</v>
      </c>
      <c r="M181" s="150">
        <v>39299.382206000002</v>
      </c>
      <c r="N181" s="34">
        <v>-15838</v>
      </c>
      <c r="O181" s="34">
        <v>0</v>
      </c>
      <c r="P181" s="30">
        <v>33015.532206000003</v>
      </c>
      <c r="Q181" s="35">
        <v>3016.6181620000002</v>
      </c>
      <c r="R181" s="36">
        <v>0</v>
      </c>
      <c r="S181" s="36">
        <v>2377.4896708580554</v>
      </c>
      <c r="T181" s="36">
        <v>992.51032914194457</v>
      </c>
      <c r="U181" s="37">
        <v>3370.0181727358913</v>
      </c>
      <c r="V181" s="38">
        <v>6386.6363347358911</v>
      </c>
      <c r="W181" s="34">
        <v>39402.168540735896</v>
      </c>
      <c r="X181" s="34">
        <v>4457.7931328580598</v>
      </c>
      <c r="Y181" s="33">
        <v>34944.375407877837</v>
      </c>
      <c r="Z181" s="144">
        <v>0</v>
      </c>
      <c r="AA181" s="34">
        <v>2023.6055917989704</v>
      </c>
      <c r="AB181" s="34">
        <v>8049.357252544507</v>
      </c>
      <c r="AC181" s="34">
        <v>19345.400000000001</v>
      </c>
      <c r="AD181" s="34">
        <v>1428.9692917499999</v>
      </c>
      <c r="AE181" s="34">
        <v>0</v>
      </c>
      <c r="AF181" s="34">
        <v>30847.332136093479</v>
      </c>
      <c r="AG181" s="136">
        <v>15000</v>
      </c>
      <c r="AH181" s="34">
        <v>21615.149999999998</v>
      </c>
      <c r="AI181" s="34">
        <v>0</v>
      </c>
      <c r="AJ181" s="34">
        <v>2760</v>
      </c>
      <c r="AK181" s="34">
        <v>2760</v>
      </c>
      <c r="AL181" s="34">
        <v>15000</v>
      </c>
      <c r="AM181" s="34">
        <v>18855.149999999998</v>
      </c>
      <c r="AN181" s="34">
        <v>3855.1499999999978</v>
      </c>
      <c r="AO181" s="34">
        <v>33015.532206000003</v>
      </c>
      <c r="AP181" s="34">
        <v>26400.382206000006</v>
      </c>
      <c r="AQ181" s="34">
        <v>6615.1499999999942</v>
      </c>
      <c r="AR181" s="34">
        <v>-15838</v>
      </c>
      <c r="AS181" s="34">
        <v>0</v>
      </c>
    </row>
    <row r="182" spans="2:45" s="1" customFormat="1" ht="14.25" x14ac:dyDescent="0.2">
      <c r="B182" s="31" t="s">
        <v>4794</v>
      </c>
      <c r="C182" s="32" t="s">
        <v>2926</v>
      </c>
      <c r="D182" s="31" t="s">
        <v>2927</v>
      </c>
      <c r="E182" s="31" t="s">
        <v>13</v>
      </c>
      <c r="F182" s="31" t="s">
        <v>11</v>
      </c>
      <c r="G182" s="31" t="s">
        <v>19</v>
      </c>
      <c r="H182" s="31" t="s">
        <v>44</v>
      </c>
      <c r="I182" s="31" t="s">
        <v>10</v>
      </c>
      <c r="J182" s="31" t="s">
        <v>14</v>
      </c>
      <c r="K182" s="31" t="s">
        <v>2928</v>
      </c>
      <c r="L182" s="33">
        <v>5963</v>
      </c>
      <c r="M182" s="150">
        <v>229728.72151500001</v>
      </c>
      <c r="N182" s="34">
        <v>-84282</v>
      </c>
      <c r="O182" s="34">
        <v>32868.487020299261</v>
      </c>
      <c r="P182" s="30">
        <v>242997.980515</v>
      </c>
      <c r="Q182" s="35">
        <v>13328.518928</v>
      </c>
      <c r="R182" s="36">
        <v>0</v>
      </c>
      <c r="S182" s="36">
        <v>5428.8889451449422</v>
      </c>
      <c r="T182" s="36">
        <v>6497.1110548550578</v>
      </c>
      <c r="U182" s="37">
        <v>11926.064310993544</v>
      </c>
      <c r="V182" s="38">
        <v>25254.583238993546</v>
      </c>
      <c r="W182" s="34">
        <v>268252.56375399354</v>
      </c>
      <c r="X182" s="34">
        <v>10179.166772144963</v>
      </c>
      <c r="Y182" s="33">
        <v>258073.39698184858</v>
      </c>
      <c r="Z182" s="144">
        <v>0</v>
      </c>
      <c r="AA182" s="34">
        <v>7459.8328639933425</v>
      </c>
      <c r="AB182" s="34">
        <v>28151.013014965425</v>
      </c>
      <c r="AC182" s="34">
        <v>24995.18</v>
      </c>
      <c r="AD182" s="34">
        <v>8198.5</v>
      </c>
      <c r="AE182" s="34">
        <v>0</v>
      </c>
      <c r="AF182" s="34">
        <v>68804.525878958768</v>
      </c>
      <c r="AG182" s="136">
        <v>95904</v>
      </c>
      <c r="AH182" s="34">
        <v>97551.259000000005</v>
      </c>
      <c r="AI182" s="34">
        <v>32000</v>
      </c>
      <c r="AJ182" s="34">
        <v>32000</v>
      </c>
      <c r="AK182" s="34">
        <v>0</v>
      </c>
      <c r="AL182" s="34">
        <v>63904</v>
      </c>
      <c r="AM182" s="34">
        <v>65551.259000000005</v>
      </c>
      <c r="AN182" s="34">
        <v>1647.2590000000055</v>
      </c>
      <c r="AO182" s="34">
        <v>242997.980515</v>
      </c>
      <c r="AP182" s="34">
        <v>241350.72151499998</v>
      </c>
      <c r="AQ182" s="34">
        <v>1647.25900000002</v>
      </c>
      <c r="AR182" s="34">
        <v>-84282</v>
      </c>
      <c r="AS182" s="34">
        <v>0</v>
      </c>
    </row>
    <row r="183" spans="2:45" s="1" customFormat="1" ht="14.25" x14ac:dyDescent="0.2">
      <c r="B183" s="31" t="s">
        <v>4794</v>
      </c>
      <c r="C183" s="32" t="s">
        <v>4602</v>
      </c>
      <c r="D183" s="31" t="s">
        <v>4603</v>
      </c>
      <c r="E183" s="31" t="s">
        <v>13</v>
      </c>
      <c r="F183" s="31" t="s">
        <v>11</v>
      </c>
      <c r="G183" s="31" t="s">
        <v>19</v>
      </c>
      <c r="H183" s="31" t="s">
        <v>44</v>
      </c>
      <c r="I183" s="31" t="s">
        <v>10</v>
      </c>
      <c r="J183" s="31" t="s">
        <v>12</v>
      </c>
      <c r="K183" s="31" t="s">
        <v>4604</v>
      </c>
      <c r="L183" s="33">
        <v>1233</v>
      </c>
      <c r="M183" s="150">
        <v>117804.838164</v>
      </c>
      <c r="N183" s="34">
        <v>-16628</v>
      </c>
      <c r="O183" s="34">
        <v>7034.0372519513121</v>
      </c>
      <c r="P183" s="30">
        <v>104987.108164</v>
      </c>
      <c r="Q183" s="35">
        <v>2792.0189449999998</v>
      </c>
      <c r="R183" s="36">
        <v>0</v>
      </c>
      <c r="S183" s="36">
        <v>1154.5084902861577</v>
      </c>
      <c r="T183" s="36">
        <v>1311.4915097138423</v>
      </c>
      <c r="U183" s="37">
        <v>2466.0132979129698</v>
      </c>
      <c r="V183" s="38">
        <v>5258.0322429129701</v>
      </c>
      <c r="W183" s="34">
        <v>110245.14040691298</v>
      </c>
      <c r="X183" s="34">
        <v>2164.7034192861611</v>
      </c>
      <c r="Y183" s="33">
        <v>108080.43698762682</v>
      </c>
      <c r="Z183" s="144">
        <v>0</v>
      </c>
      <c r="AA183" s="34">
        <v>2289.9432312035447</v>
      </c>
      <c r="AB183" s="34">
        <v>8152.0456639312006</v>
      </c>
      <c r="AC183" s="34">
        <v>5168.38</v>
      </c>
      <c r="AD183" s="34">
        <v>2909.5067043064396</v>
      </c>
      <c r="AE183" s="34">
        <v>2407.46</v>
      </c>
      <c r="AF183" s="34">
        <v>20927.335599441187</v>
      </c>
      <c r="AG183" s="136">
        <v>1314</v>
      </c>
      <c r="AH183" s="34">
        <v>15597.269999999999</v>
      </c>
      <c r="AI183" s="34">
        <v>0</v>
      </c>
      <c r="AJ183" s="34">
        <v>1800</v>
      </c>
      <c r="AK183" s="34">
        <v>1800</v>
      </c>
      <c r="AL183" s="34">
        <v>1314</v>
      </c>
      <c r="AM183" s="34">
        <v>13797.269999999999</v>
      </c>
      <c r="AN183" s="34">
        <v>12483.269999999999</v>
      </c>
      <c r="AO183" s="34">
        <v>104987.108164</v>
      </c>
      <c r="AP183" s="34">
        <v>90703.838164000001</v>
      </c>
      <c r="AQ183" s="34">
        <v>14283.270000000004</v>
      </c>
      <c r="AR183" s="34">
        <v>-16628</v>
      </c>
      <c r="AS183" s="34">
        <v>0</v>
      </c>
    </row>
    <row r="184" spans="2:45" s="1" customFormat="1" ht="14.25" x14ac:dyDescent="0.2">
      <c r="B184" s="31" t="s">
        <v>4794</v>
      </c>
      <c r="C184" s="32" t="s">
        <v>2195</v>
      </c>
      <c r="D184" s="31" t="s">
        <v>2196</v>
      </c>
      <c r="E184" s="31" t="s">
        <v>13</v>
      </c>
      <c r="F184" s="31" t="s">
        <v>11</v>
      </c>
      <c r="G184" s="31" t="s">
        <v>19</v>
      </c>
      <c r="H184" s="31" t="s">
        <v>44</v>
      </c>
      <c r="I184" s="31" t="s">
        <v>10</v>
      </c>
      <c r="J184" s="31" t="s">
        <v>21</v>
      </c>
      <c r="K184" s="31" t="s">
        <v>2197</v>
      </c>
      <c r="L184" s="33">
        <v>917</v>
      </c>
      <c r="M184" s="150">
        <v>60728.841654000003</v>
      </c>
      <c r="N184" s="34">
        <v>2074</v>
      </c>
      <c r="O184" s="34">
        <v>0</v>
      </c>
      <c r="P184" s="30">
        <v>25271.018654</v>
      </c>
      <c r="Q184" s="35">
        <v>1496.0879709999999</v>
      </c>
      <c r="R184" s="36">
        <v>0</v>
      </c>
      <c r="S184" s="36">
        <v>80.471080000030895</v>
      </c>
      <c r="T184" s="36">
        <v>1753.528919999969</v>
      </c>
      <c r="U184" s="37">
        <v>1834.0098898509273</v>
      </c>
      <c r="V184" s="38">
        <v>3330.0978608509272</v>
      </c>
      <c r="W184" s="34">
        <v>28601.116514850928</v>
      </c>
      <c r="X184" s="34">
        <v>150.88327500003288</v>
      </c>
      <c r="Y184" s="33">
        <v>28450.233239850895</v>
      </c>
      <c r="Z184" s="144">
        <v>8416.6382859474725</v>
      </c>
      <c r="AA184" s="34">
        <v>3956.6498462459367</v>
      </c>
      <c r="AB184" s="34">
        <v>5094.6799555044208</v>
      </c>
      <c r="AC184" s="34">
        <v>3843.8</v>
      </c>
      <c r="AD184" s="34">
        <v>1808.8024881875001</v>
      </c>
      <c r="AE184" s="34">
        <v>78</v>
      </c>
      <c r="AF184" s="34">
        <v>23198.570575885329</v>
      </c>
      <c r="AG184" s="136">
        <v>7911</v>
      </c>
      <c r="AH184" s="34">
        <v>8969.1769999999997</v>
      </c>
      <c r="AI184" s="34">
        <v>0</v>
      </c>
      <c r="AJ184" s="34">
        <v>0</v>
      </c>
      <c r="AK184" s="34">
        <v>0</v>
      </c>
      <c r="AL184" s="34">
        <v>7911</v>
      </c>
      <c r="AM184" s="34">
        <v>8969.1769999999997</v>
      </c>
      <c r="AN184" s="34">
        <v>1058.1769999999997</v>
      </c>
      <c r="AO184" s="34">
        <v>25271.018654</v>
      </c>
      <c r="AP184" s="34">
        <v>24212.841654</v>
      </c>
      <c r="AQ184" s="34">
        <v>1058.1769999999997</v>
      </c>
      <c r="AR184" s="34">
        <v>2074</v>
      </c>
      <c r="AS184" s="34">
        <v>0</v>
      </c>
    </row>
    <row r="185" spans="2:45" s="1" customFormat="1" ht="14.25" x14ac:dyDescent="0.2">
      <c r="B185" s="31" t="s">
        <v>4794</v>
      </c>
      <c r="C185" s="32" t="s">
        <v>3695</v>
      </c>
      <c r="D185" s="31" t="s">
        <v>3696</v>
      </c>
      <c r="E185" s="31" t="s">
        <v>13</v>
      </c>
      <c r="F185" s="31" t="s">
        <v>11</v>
      </c>
      <c r="G185" s="31" t="s">
        <v>19</v>
      </c>
      <c r="H185" s="31" t="s">
        <v>44</v>
      </c>
      <c r="I185" s="31" t="s">
        <v>10</v>
      </c>
      <c r="J185" s="31" t="s">
        <v>12</v>
      </c>
      <c r="K185" s="31" t="s">
        <v>3697</v>
      </c>
      <c r="L185" s="33">
        <v>3779</v>
      </c>
      <c r="M185" s="150">
        <v>171373.75713799999</v>
      </c>
      <c r="N185" s="34">
        <v>-81149.2</v>
      </c>
      <c r="O185" s="34">
        <v>55537.539332389235</v>
      </c>
      <c r="P185" s="30">
        <v>174572.9328518</v>
      </c>
      <c r="Q185" s="35">
        <v>7665.1300869999995</v>
      </c>
      <c r="R185" s="36">
        <v>0</v>
      </c>
      <c r="S185" s="36">
        <v>168.41552228577896</v>
      </c>
      <c r="T185" s="36">
        <v>7389.5844777142211</v>
      </c>
      <c r="U185" s="37">
        <v>7558.0407565394262</v>
      </c>
      <c r="V185" s="38">
        <v>15223.170843539425</v>
      </c>
      <c r="W185" s="34">
        <v>189796.10369533941</v>
      </c>
      <c r="X185" s="34">
        <v>315.77910428575706</v>
      </c>
      <c r="Y185" s="33">
        <v>189480.32459105365</v>
      </c>
      <c r="Z185" s="144">
        <v>0</v>
      </c>
      <c r="AA185" s="34">
        <v>4868.4462920077467</v>
      </c>
      <c r="AB185" s="34">
        <v>21626.76736395204</v>
      </c>
      <c r="AC185" s="34">
        <v>15840.48</v>
      </c>
      <c r="AD185" s="34">
        <v>1928.7625404</v>
      </c>
      <c r="AE185" s="34">
        <v>0</v>
      </c>
      <c r="AF185" s="34">
        <v>44264.456196359781</v>
      </c>
      <c r="AG185" s="136">
        <v>84159</v>
      </c>
      <c r="AH185" s="34">
        <v>101296.37571379999</v>
      </c>
      <c r="AI185" s="34">
        <v>0</v>
      </c>
      <c r="AJ185" s="34">
        <v>17137.3757138</v>
      </c>
      <c r="AK185" s="34">
        <v>17137.3757138</v>
      </c>
      <c r="AL185" s="34">
        <v>84159</v>
      </c>
      <c r="AM185" s="34">
        <v>84159</v>
      </c>
      <c r="AN185" s="34">
        <v>0</v>
      </c>
      <c r="AO185" s="34">
        <v>174572.9328518</v>
      </c>
      <c r="AP185" s="34">
        <v>157435.557138</v>
      </c>
      <c r="AQ185" s="34">
        <v>17137.375713799993</v>
      </c>
      <c r="AR185" s="34">
        <v>-81149.2</v>
      </c>
      <c r="AS185" s="34">
        <v>0</v>
      </c>
    </row>
    <row r="186" spans="2:45" s="1" customFormat="1" ht="14.25" x14ac:dyDescent="0.2">
      <c r="B186" s="31" t="s">
        <v>4794</v>
      </c>
      <c r="C186" s="32" t="s">
        <v>1383</v>
      </c>
      <c r="D186" s="31" t="s">
        <v>1384</v>
      </c>
      <c r="E186" s="31" t="s">
        <v>13</v>
      </c>
      <c r="F186" s="31" t="s">
        <v>11</v>
      </c>
      <c r="G186" s="31" t="s">
        <v>19</v>
      </c>
      <c r="H186" s="31" t="s">
        <v>44</v>
      </c>
      <c r="I186" s="31" t="s">
        <v>10</v>
      </c>
      <c r="J186" s="31" t="s">
        <v>15</v>
      </c>
      <c r="K186" s="31" t="s">
        <v>1385</v>
      </c>
      <c r="L186" s="33">
        <v>20426</v>
      </c>
      <c r="M186" s="150">
        <v>799156.53220500005</v>
      </c>
      <c r="N186" s="34">
        <v>-458121</v>
      </c>
      <c r="O186" s="34">
        <v>168566.6761820137</v>
      </c>
      <c r="P186" s="30">
        <v>407337.53220500005</v>
      </c>
      <c r="Q186" s="35">
        <v>69774.016917999994</v>
      </c>
      <c r="R186" s="36">
        <v>0</v>
      </c>
      <c r="S186" s="36">
        <v>25537.05811315266</v>
      </c>
      <c r="T186" s="36">
        <v>15314.94188684734</v>
      </c>
      <c r="U186" s="37">
        <v>40852.220294542029</v>
      </c>
      <c r="V186" s="38">
        <v>110626.23721254202</v>
      </c>
      <c r="W186" s="34">
        <v>517963.76941754209</v>
      </c>
      <c r="X186" s="34">
        <v>47881.983962152677</v>
      </c>
      <c r="Y186" s="33">
        <v>470081.78545538941</v>
      </c>
      <c r="Z186" s="144">
        <v>0</v>
      </c>
      <c r="AA186" s="34">
        <v>138136.07023887243</v>
      </c>
      <c r="AB186" s="34">
        <v>111584.6282491508</v>
      </c>
      <c r="AC186" s="34">
        <v>88057.919999999998</v>
      </c>
      <c r="AD186" s="34">
        <v>8732.39</v>
      </c>
      <c r="AE186" s="34">
        <v>3027.42</v>
      </c>
      <c r="AF186" s="34">
        <v>349538.42848802323</v>
      </c>
      <c r="AG186" s="136">
        <v>560443</v>
      </c>
      <c r="AH186" s="34">
        <v>587643</v>
      </c>
      <c r="AI186" s="34">
        <v>0</v>
      </c>
      <c r="AJ186" s="34">
        <v>27200</v>
      </c>
      <c r="AK186" s="34">
        <v>27200</v>
      </c>
      <c r="AL186" s="34">
        <v>560443</v>
      </c>
      <c r="AM186" s="34">
        <v>560443</v>
      </c>
      <c r="AN186" s="34">
        <v>0</v>
      </c>
      <c r="AO186" s="34">
        <v>407337.53220500005</v>
      </c>
      <c r="AP186" s="34">
        <v>380137.53220500005</v>
      </c>
      <c r="AQ186" s="34">
        <v>27200</v>
      </c>
      <c r="AR186" s="34">
        <v>-458121</v>
      </c>
      <c r="AS186" s="34">
        <v>0</v>
      </c>
    </row>
    <row r="187" spans="2:45" s="1" customFormat="1" ht="14.25" x14ac:dyDescent="0.2">
      <c r="B187" s="31" t="s">
        <v>4794</v>
      </c>
      <c r="C187" s="32" t="s">
        <v>3350</v>
      </c>
      <c r="D187" s="31" t="s">
        <v>3351</v>
      </c>
      <c r="E187" s="31" t="s">
        <v>13</v>
      </c>
      <c r="F187" s="31" t="s">
        <v>11</v>
      </c>
      <c r="G187" s="31" t="s">
        <v>19</v>
      </c>
      <c r="H187" s="31" t="s">
        <v>44</v>
      </c>
      <c r="I187" s="31" t="s">
        <v>10</v>
      </c>
      <c r="J187" s="31" t="s">
        <v>21</v>
      </c>
      <c r="K187" s="31" t="s">
        <v>3352</v>
      </c>
      <c r="L187" s="33">
        <v>423</v>
      </c>
      <c r="M187" s="150">
        <v>46631.982032</v>
      </c>
      <c r="N187" s="34">
        <v>48894</v>
      </c>
      <c r="O187" s="34">
        <v>0</v>
      </c>
      <c r="P187" s="30">
        <v>42435.982032</v>
      </c>
      <c r="Q187" s="35">
        <v>320.392627</v>
      </c>
      <c r="R187" s="36">
        <v>0</v>
      </c>
      <c r="S187" s="36">
        <v>0</v>
      </c>
      <c r="T187" s="36">
        <v>846</v>
      </c>
      <c r="U187" s="37">
        <v>846.00456205773423</v>
      </c>
      <c r="V187" s="38">
        <v>1166.3971890577343</v>
      </c>
      <c r="W187" s="34">
        <v>43602.379221057738</v>
      </c>
      <c r="X187" s="34">
        <v>0</v>
      </c>
      <c r="Y187" s="33">
        <v>43602.379221057738</v>
      </c>
      <c r="Z187" s="144">
        <v>0</v>
      </c>
      <c r="AA187" s="34">
        <v>3294.2160597598049</v>
      </c>
      <c r="AB187" s="34">
        <v>4985.214506213445</v>
      </c>
      <c r="AC187" s="34">
        <v>2762.1099999999997</v>
      </c>
      <c r="AD187" s="34">
        <v>677</v>
      </c>
      <c r="AE187" s="34">
        <v>0</v>
      </c>
      <c r="AF187" s="34">
        <v>11718.54056597325</v>
      </c>
      <c r="AG187" s="136">
        <v>27429</v>
      </c>
      <c r="AH187" s="34">
        <v>27429</v>
      </c>
      <c r="AI187" s="34">
        <v>0</v>
      </c>
      <c r="AJ187" s="34">
        <v>0</v>
      </c>
      <c r="AK187" s="34">
        <v>0</v>
      </c>
      <c r="AL187" s="34">
        <v>27429</v>
      </c>
      <c r="AM187" s="34">
        <v>27429</v>
      </c>
      <c r="AN187" s="34">
        <v>0</v>
      </c>
      <c r="AO187" s="34">
        <v>42435.982032</v>
      </c>
      <c r="AP187" s="34">
        <v>42435.982032</v>
      </c>
      <c r="AQ187" s="34">
        <v>0</v>
      </c>
      <c r="AR187" s="34">
        <v>48894</v>
      </c>
      <c r="AS187" s="34">
        <v>0</v>
      </c>
    </row>
    <row r="188" spans="2:45" s="1" customFormat="1" ht="14.25" x14ac:dyDescent="0.2">
      <c r="B188" s="31" t="s">
        <v>4794</v>
      </c>
      <c r="C188" s="32" t="s">
        <v>2479</v>
      </c>
      <c r="D188" s="31" t="s">
        <v>2480</v>
      </c>
      <c r="E188" s="31" t="s">
        <v>13</v>
      </c>
      <c r="F188" s="31" t="s">
        <v>11</v>
      </c>
      <c r="G188" s="31" t="s">
        <v>19</v>
      </c>
      <c r="H188" s="31" t="s">
        <v>44</v>
      </c>
      <c r="I188" s="31" t="s">
        <v>10</v>
      </c>
      <c r="J188" s="31" t="s">
        <v>21</v>
      </c>
      <c r="K188" s="31" t="s">
        <v>2481</v>
      </c>
      <c r="L188" s="33">
        <v>794</v>
      </c>
      <c r="M188" s="150">
        <v>45500.935427000004</v>
      </c>
      <c r="N188" s="34">
        <v>-32365</v>
      </c>
      <c r="O188" s="34">
        <v>12803.114810059866</v>
      </c>
      <c r="P188" s="30">
        <v>26546.935427000004</v>
      </c>
      <c r="Q188" s="35">
        <v>1849.893139</v>
      </c>
      <c r="R188" s="36">
        <v>0</v>
      </c>
      <c r="S188" s="36">
        <v>820.37387200031503</v>
      </c>
      <c r="T188" s="36">
        <v>767.62612799968497</v>
      </c>
      <c r="U188" s="37">
        <v>1588.0085632951323</v>
      </c>
      <c r="V188" s="38">
        <v>3437.9017022951321</v>
      </c>
      <c r="W188" s="34">
        <v>29984.837129295134</v>
      </c>
      <c r="X188" s="34">
        <v>1538.2010100003172</v>
      </c>
      <c r="Y188" s="33">
        <v>28446.636119294817</v>
      </c>
      <c r="Z188" s="144">
        <v>0</v>
      </c>
      <c r="AA188" s="34">
        <v>5839.7170722826977</v>
      </c>
      <c r="AB188" s="34">
        <v>8791.5660497076442</v>
      </c>
      <c r="AC188" s="34">
        <v>8032.41</v>
      </c>
      <c r="AD188" s="34">
        <v>5125.3968346114007</v>
      </c>
      <c r="AE188" s="34">
        <v>1627.14</v>
      </c>
      <c r="AF188" s="34">
        <v>29416.229956601743</v>
      </c>
      <c r="AG188" s="136">
        <v>10355</v>
      </c>
      <c r="AH188" s="34">
        <v>14145</v>
      </c>
      <c r="AI188" s="34">
        <v>0</v>
      </c>
      <c r="AJ188" s="34">
        <v>3790</v>
      </c>
      <c r="AK188" s="34">
        <v>3790</v>
      </c>
      <c r="AL188" s="34">
        <v>10355</v>
      </c>
      <c r="AM188" s="34">
        <v>10355</v>
      </c>
      <c r="AN188" s="34">
        <v>0</v>
      </c>
      <c r="AO188" s="34">
        <v>26546.935427000004</v>
      </c>
      <c r="AP188" s="34">
        <v>22756.935427000004</v>
      </c>
      <c r="AQ188" s="34">
        <v>3790</v>
      </c>
      <c r="AR188" s="34">
        <v>-32365</v>
      </c>
      <c r="AS188" s="34">
        <v>0</v>
      </c>
    </row>
    <row r="189" spans="2:45" s="1" customFormat="1" ht="14.25" x14ac:dyDescent="0.2">
      <c r="B189" s="31" t="s">
        <v>4794</v>
      </c>
      <c r="C189" s="32" t="s">
        <v>2658</v>
      </c>
      <c r="D189" s="31" t="s">
        <v>2659</v>
      </c>
      <c r="E189" s="31" t="s">
        <v>13</v>
      </c>
      <c r="F189" s="31" t="s">
        <v>11</v>
      </c>
      <c r="G189" s="31" t="s">
        <v>19</v>
      </c>
      <c r="H189" s="31" t="s">
        <v>44</v>
      </c>
      <c r="I189" s="31" t="s">
        <v>10</v>
      </c>
      <c r="J189" s="31" t="s">
        <v>21</v>
      </c>
      <c r="K189" s="31" t="s">
        <v>2660</v>
      </c>
      <c r="L189" s="33">
        <v>920</v>
      </c>
      <c r="M189" s="150">
        <v>60632.323894000001</v>
      </c>
      <c r="N189" s="34">
        <v>-14725</v>
      </c>
      <c r="O189" s="34">
        <v>3250.976576526316</v>
      </c>
      <c r="P189" s="30">
        <v>25524.843893999998</v>
      </c>
      <c r="Q189" s="35">
        <v>0</v>
      </c>
      <c r="R189" s="36">
        <v>0</v>
      </c>
      <c r="S189" s="36">
        <v>0</v>
      </c>
      <c r="T189" s="36">
        <v>1840</v>
      </c>
      <c r="U189" s="37">
        <v>1840.0099222059466</v>
      </c>
      <c r="V189" s="38">
        <v>1840.0099222059466</v>
      </c>
      <c r="W189" s="34">
        <v>27364.853816205945</v>
      </c>
      <c r="X189" s="34">
        <v>0</v>
      </c>
      <c r="Y189" s="33">
        <v>27364.853816205945</v>
      </c>
      <c r="Z189" s="144">
        <v>0</v>
      </c>
      <c r="AA189" s="34">
        <v>2383.4375751512262</v>
      </c>
      <c r="AB189" s="34">
        <v>4160.3782832536644</v>
      </c>
      <c r="AC189" s="34">
        <v>10230.880000000001</v>
      </c>
      <c r="AD189" s="34">
        <v>264</v>
      </c>
      <c r="AE189" s="34">
        <v>2236.7199999999998</v>
      </c>
      <c r="AF189" s="34">
        <v>19275.415858404893</v>
      </c>
      <c r="AG189" s="136">
        <v>8962</v>
      </c>
      <c r="AH189" s="34">
        <v>10298.519999999999</v>
      </c>
      <c r="AI189" s="34">
        <v>0</v>
      </c>
      <c r="AJ189" s="34">
        <v>1300</v>
      </c>
      <c r="AK189" s="34">
        <v>1300</v>
      </c>
      <c r="AL189" s="34">
        <v>8962</v>
      </c>
      <c r="AM189" s="34">
        <v>8998.5199999999986</v>
      </c>
      <c r="AN189" s="34">
        <v>36.519999999998618</v>
      </c>
      <c r="AO189" s="34">
        <v>25524.843893999998</v>
      </c>
      <c r="AP189" s="34">
        <v>24188.323894000001</v>
      </c>
      <c r="AQ189" s="34">
        <v>1336.5199999999968</v>
      </c>
      <c r="AR189" s="34">
        <v>-14725</v>
      </c>
      <c r="AS189" s="34">
        <v>0</v>
      </c>
    </row>
    <row r="190" spans="2:45" s="1" customFormat="1" ht="14.25" x14ac:dyDescent="0.2">
      <c r="B190" s="31" t="s">
        <v>4794</v>
      </c>
      <c r="C190" s="32" t="s">
        <v>3883</v>
      </c>
      <c r="D190" s="31" t="s">
        <v>3884</v>
      </c>
      <c r="E190" s="31" t="s">
        <v>13</v>
      </c>
      <c r="F190" s="31" t="s">
        <v>11</v>
      </c>
      <c r="G190" s="31" t="s">
        <v>19</v>
      </c>
      <c r="H190" s="31" t="s">
        <v>44</v>
      </c>
      <c r="I190" s="31" t="s">
        <v>10</v>
      </c>
      <c r="J190" s="31" t="s">
        <v>12</v>
      </c>
      <c r="K190" s="31" t="s">
        <v>3885</v>
      </c>
      <c r="L190" s="33">
        <v>4169</v>
      </c>
      <c r="M190" s="150">
        <v>136985.62686299998</v>
      </c>
      <c r="N190" s="34">
        <v>-16874.64</v>
      </c>
      <c r="O190" s="34">
        <v>14153.64</v>
      </c>
      <c r="P190" s="30">
        <v>154320.09686299998</v>
      </c>
      <c r="Q190" s="35">
        <v>1850.982002</v>
      </c>
      <c r="R190" s="36">
        <v>0</v>
      </c>
      <c r="S190" s="36">
        <v>2115.0166194293834</v>
      </c>
      <c r="T190" s="36">
        <v>6222.9833805706166</v>
      </c>
      <c r="U190" s="37">
        <v>8338.0449626919471</v>
      </c>
      <c r="V190" s="38">
        <v>10189.026964691948</v>
      </c>
      <c r="W190" s="34">
        <v>164509.12382769195</v>
      </c>
      <c r="X190" s="34">
        <v>3965.6561614293605</v>
      </c>
      <c r="Y190" s="33">
        <v>160543.46766626259</v>
      </c>
      <c r="Z190" s="144">
        <v>0</v>
      </c>
      <c r="AA190" s="34">
        <v>6340.8716643109919</v>
      </c>
      <c r="AB190" s="34">
        <v>24098.550916769051</v>
      </c>
      <c r="AC190" s="34">
        <v>17475.25</v>
      </c>
      <c r="AD190" s="34">
        <v>3255.4190586806199</v>
      </c>
      <c r="AE190" s="34">
        <v>0</v>
      </c>
      <c r="AF190" s="34">
        <v>51170.091639760663</v>
      </c>
      <c r="AG190" s="136">
        <v>44545</v>
      </c>
      <c r="AH190" s="34">
        <v>49372.11</v>
      </c>
      <c r="AI190" s="34">
        <v>0</v>
      </c>
      <c r="AJ190" s="34">
        <v>2721</v>
      </c>
      <c r="AK190" s="34">
        <v>2721</v>
      </c>
      <c r="AL190" s="34">
        <v>44545</v>
      </c>
      <c r="AM190" s="34">
        <v>46651.11</v>
      </c>
      <c r="AN190" s="34">
        <v>2106.1100000000006</v>
      </c>
      <c r="AO190" s="34">
        <v>154320.09686299998</v>
      </c>
      <c r="AP190" s="34">
        <v>149492.98686299997</v>
      </c>
      <c r="AQ190" s="34">
        <v>4827.1100000000151</v>
      </c>
      <c r="AR190" s="34">
        <v>-16874.64</v>
      </c>
      <c r="AS190" s="34">
        <v>0</v>
      </c>
    </row>
    <row r="191" spans="2:45" s="1" customFormat="1" ht="14.25" x14ac:dyDescent="0.2">
      <c r="B191" s="31" t="s">
        <v>4794</v>
      </c>
      <c r="C191" s="32" t="s">
        <v>3614</v>
      </c>
      <c r="D191" s="31" t="s">
        <v>3615</v>
      </c>
      <c r="E191" s="31" t="s">
        <v>13</v>
      </c>
      <c r="F191" s="31" t="s">
        <v>11</v>
      </c>
      <c r="G191" s="31" t="s">
        <v>19</v>
      </c>
      <c r="H191" s="31" t="s">
        <v>44</v>
      </c>
      <c r="I191" s="31" t="s">
        <v>10</v>
      </c>
      <c r="J191" s="31" t="s">
        <v>12</v>
      </c>
      <c r="K191" s="31" t="s">
        <v>3616</v>
      </c>
      <c r="L191" s="33">
        <v>4734</v>
      </c>
      <c r="M191" s="150">
        <v>147624.71217300001</v>
      </c>
      <c r="N191" s="34">
        <v>60292.5</v>
      </c>
      <c r="O191" s="34">
        <v>0</v>
      </c>
      <c r="P191" s="30">
        <v>73756.672172999999</v>
      </c>
      <c r="Q191" s="35">
        <v>9578.9916130000001</v>
      </c>
      <c r="R191" s="36">
        <v>0</v>
      </c>
      <c r="S191" s="36">
        <v>8897.5778308605604</v>
      </c>
      <c r="T191" s="36">
        <v>570.42216913943957</v>
      </c>
      <c r="U191" s="37">
        <v>9468.0510562206</v>
      </c>
      <c r="V191" s="38">
        <v>19047.042669220602</v>
      </c>
      <c r="W191" s="34">
        <v>92803.714842220594</v>
      </c>
      <c r="X191" s="34">
        <v>16682.958432860571</v>
      </c>
      <c r="Y191" s="33">
        <v>76120.756409360023</v>
      </c>
      <c r="Z191" s="144">
        <v>0</v>
      </c>
      <c r="AA191" s="34">
        <v>11241.337525675848</v>
      </c>
      <c r="AB191" s="34">
        <v>20593.630578536835</v>
      </c>
      <c r="AC191" s="34">
        <v>19843.57</v>
      </c>
      <c r="AD191" s="34">
        <v>1977.7910829005</v>
      </c>
      <c r="AE191" s="34">
        <v>413.17</v>
      </c>
      <c r="AF191" s="34">
        <v>54069.499187113179</v>
      </c>
      <c r="AG191" s="136">
        <v>43993</v>
      </c>
      <c r="AH191" s="34">
        <v>52973.46</v>
      </c>
      <c r="AI191" s="34">
        <v>0</v>
      </c>
      <c r="AJ191" s="34">
        <v>0</v>
      </c>
      <c r="AK191" s="34">
        <v>0</v>
      </c>
      <c r="AL191" s="34">
        <v>43993</v>
      </c>
      <c r="AM191" s="34">
        <v>52973.46</v>
      </c>
      <c r="AN191" s="34">
        <v>8980.4599999999991</v>
      </c>
      <c r="AO191" s="34">
        <v>73756.672172999999</v>
      </c>
      <c r="AP191" s="34">
        <v>64776.212173</v>
      </c>
      <c r="AQ191" s="34">
        <v>8980.4599999999919</v>
      </c>
      <c r="AR191" s="34">
        <v>57130.92</v>
      </c>
      <c r="AS191" s="34">
        <v>3161.5800000000017</v>
      </c>
    </row>
    <row r="192" spans="2:45" s="1" customFormat="1" ht="14.25" x14ac:dyDescent="0.2">
      <c r="B192" s="31" t="s">
        <v>4794</v>
      </c>
      <c r="C192" s="32" t="s">
        <v>989</v>
      </c>
      <c r="D192" s="31" t="s">
        <v>990</v>
      </c>
      <c r="E192" s="31" t="s">
        <v>13</v>
      </c>
      <c r="F192" s="31" t="s">
        <v>11</v>
      </c>
      <c r="G192" s="31" t="s">
        <v>19</v>
      </c>
      <c r="H192" s="31" t="s">
        <v>44</v>
      </c>
      <c r="I192" s="31" t="s">
        <v>10</v>
      </c>
      <c r="J192" s="31" t="s">
        <v>14</v>
      </c>
      <c r="K192" s="31" t="s">
        <v>991</v>
      </c>
      <c r="L192" s="33">
        <v>5707</v>
      </c>
      <c r="M192" s="150">
        <v>134678.70304399999</v>
      </c>
      <c r="N192" s="34">
        <v>31473</v>
      </c>
      <c r="O192" s="34">
        <v>0</v>
      </c>
      <c r="P192" s="30">
        <v>188869.70304399999</v>
      </c>
      <c r="Q192" s="35">
        <v>11813.38133</v>
      </c>
      <c r="R192" s="36">
        <v>0</v>
      </c>
      <c r="S192" s="36">
        <v>10409.217512003999</v>
      </c>
      <c r="T192" s="36">
        <v>1004.7824879960008</v>
      </c>
      <c r="U192" s="37">
        <v>11414.061550031889</v>
      </c>
      <c r="V192" s="38">
        <v>23227.442880031889</v>
      </c>
      <c r="W192" s="34">
        <v>212097.14592403188</v>
      </c>
      <c r="X192" s="34">
        <v>19517.282835003978</v>
      </c>
      <c r="Y192" s="33">
        <v>192579.8630890279</v>
      </c>
      <c r="Z192" s="144">
        <v>0</v>
      </c>
      <c r="AA192" s="34">
        <v>4347.2018543783497</v>
      </c>
      <c r="AB192" s="34">
        <v>44082.176579417377</v>
      </c>
      <c r="AC192" s="34">
        <v>23922.11</v>
      </c>
      <c r="AD192" s="34">
        <v>9778.3824771554973</v>
      </c>
      <c r="AE192" s="34">
        <v>100.54</v>
      </c>
      <c r="AF192" s="34">
        <v>82230.410910951206</v>
      </c>
      <c r="AG192" s="136">
        <v>90435</v>
      </c>
      <c r="AH192" s="34">
        <v>90435</v>
      </c>
      <c r="AI192" s="34">
        <v>25602</v>
      </c>
      <c r="AJ192" s="34">
        <v>25602</v>
      </c>
      <c r="AK192" s="34">
        <v>0</v>
      </c>
      <c r="AL192" s="34">
        <v>64833</v>
      </c>
      <c r="AM192" s="34">
        <v>64833</v>
      </c>
      <c r="AN192" s="34">
        <v>0</v>
      </c>
      <c r="AO192" s="34">
        <v>188869.70304399999</v>
      </c>
      <c r="AP192" s="34">
        <v>188869.70304399999</v>
      </c>
      <c r="AQ192" s="34">
        <v>0</v>
      </c>
      <c r="AR192" s="34">
        <v>31473</v>
      </c>
      <c r="AS192" s="34">
        <v>0</v>
      </c>
    </row>
    <row r="193" spans="2:45" s="1" customFormat="1" ht="14.25" x14ac:dyDescent="0.2">
      <c r="B193" s="31" t="s">
        <v>4794</v>
      </c>
      <c r="C193" s="32" t="s">
        <v>2896</v>
      </c>
      <c r="D193" s="31" t="s">
        <v>2897</v>
      </c>
      <c r="E193" s="31" t="s">
        <v>13</v>
      </c>
      <c r="F193" s="31" t="s">
        <v>11</v>
      </c>
      <c r="G193" s="31" t="s">
        <v>19</v>
      </c>
      <c r="H193" s="31" t="s">
        <v>44</v>
      </c>
      <c r="I193" s="31" t="s">
        <v>10</v>
      </c>
      <c r="J193" s="31" t="s">
        <v>12</v>
      </c>
      <c r="K193" s="31" t="s">
        <v>2898</v>
      </c>
      <c r="L193" s="33">
        <v>4841</v>
      </c>
      <c r="M193" s="150">
        <v>243543.35194299999</v>
      </c>
      <c r="N193" s="34">
        <v>-263532</v>
      </c>
      <c r="O193" s="34">
        <v>171227.00293648714</v>
      </c>
      <c r="P193" s="30">
        <v>58230.551942999999</v>
      </c>
      <c r="Q193" s="35">
        <v>26835.238939999999</v>
      </c>
      <c r="R193" s="36">
        <v>0</v>
      </c>
      <c r="S193" s="36">
        <v>8671.5052708604726</v>
      </c>
      <c r="T193" s="36">
        <v>77002.593410707545</v>
      </c>
      <c r="U193" s="37">
        <v>85674.560679422051</v>
      </c>
      <c r="V193" s="38">
        <v>112509.79961942205</v>
      </c>
      <c r="W193" s="34">
        <v>170740.35156242206</v>
      </c>
      <c r="X193" s="34">
        <v>110007.85154834762</v>
      </c>
      <c r="Y193" s="33">
        <v>60732.500014074438</v>
      </c>
      <c r="Z193" s="144">
        <v>9973.898482808725</v>
      </c>
      <c r="AA193" s="34">
        <v>23116.274463096692</v>
      </c>
      <c r="AB193" s="34">
        <v>29198.601654950249</v>
      </c>
      <c r="AC193" s="34">
        <v>20292.080000000002</v>
      </c>
      <c r="AD193" s="34">
        <v>4263.4568005727388</v>
      </c>
      <c r="AE193" s="34">
        <v>2732.5</v>
      </c>
      <c r="AF193" s="34">
        <v>89576.811401428407</v>
      </c>
      <c r="AG193" s="136">
        <v>74409</v>
      </c>
      <c r="AH193" s="34">
        <v>78219.199999999997</v>
      </c>
      <c r="AI193" s="34">
        <v>0</v>
      </c>
      <c r="AJ193" s="34">
        <v>3810.2000000000003</v>
      </c>
      <c r="AK193" s="34">
        <v>3810.2000000000003</v>
      </c>
      <c r="AL193" s="34">
        <v>74409</v>
      </c>
      <c r="AM193" s="34">
        <v>74409</v>
      </c>
      <c r="AN193" s="34">
        <v>0</v>
      </c>
      <c r="AO193" s="34">
        <v>58230.551942999999</v>
      </c>
      <c r="AP193" s="34">
        <v>54420.351943000001</v>
      </c>
      <c r="AQ193" s="34">
        <v>3810.1999999999971</v>
      </c>
      <c r="AR193" s="34">
        <v>-263532</v>
      </c>
      <c r="AS193" s="34">
        <v>0</v>
      </c>
    </row>
    <row r="194" spans="2:45" s="1" customFormat="1" ht="14.25" x14ac:dyDescent="0.2">
      <c r="B194" s="31" t="s">
        <v>4794</v>
      </c>
      <c r="C194" s="32" t="s">
        <v>4107</v>
      </c>
      <c r="D194" s="31" t="s">
        <v>4108</v>
      </c>
      <c r="E194" s="31" t="s">
        <v>13</v>
      </c>
      <c r="F194" s="31" t="s">
        <v>11</v>
      </c>
      <c r="G194" s="31" t="s">
        <v>19</v>
      </c>
      <c r="H194" s="31" t="s">
        <v>44</v>
      </c>
      <c r="I194" s="31" t="s">
        <v>10</v>
      </c>
      <c r="J194" s="31" t="s">
        <v>12</v>
      </c>
      <c r="K194" s="31" t="s">
        <v>4109</v>
      </c>
      <c r="L194" s="33">
        <v>3878</v>
      </c>
      <c r="M194" s="150">
        <v>179123.13498499998</v>
      </c>
      <c r="N194" s="34">
        <v>-261751</v>
      </c>
      <c r="O194" s="34">
        <v>243894.3158341526</v>
      </c>
      <c r="P194" s="30">
        <v>-29109.145015000016</v>
      </c>
      <c r="Q194" s="35">
        <v>3117.2394509999999</v>
      </c>
      <c r="R194" s="36">
        <v>29109.145015000016</v>
      </c>
      <c r="S194" s="36">
        <v>0</v>
      </c>
      <c r="T194" s="36">
        <v>208550.69191715258</v>
      </c>
      <c r="U194" s="37">
        <v>237661.11851359133</v>
      </c>
      <c r="V194" s="38">
        <v>240778.35796459133</v>
      </c>
      <c r="W194" s="34">
        <v>240778.35796459133</v>
      </c>
      <c r="X194" s="34">
        <v>240777.0763831526</v>
      </c>
      <c r="Y194" s="33">
        <v>1.2815814387286082</v>
      </c>
      <c r="Z194" s="144">
        <v>0</v>
      </c>
      <c r="AA194" s="34">
        <v>19999.114981184557</v>
      </c>
      <c r="AB194" s="34">
        <v>15771.795916946679</v>
      </c>
      <c r="AC194" s="34">
        <v>28323.119999999999</v>
      </c>
      <c r="AD194" s="34">
        <v>6122.61238370096</v>
      </c>
      <c r="AE194" s="34">
        <v>1966.22</v>
      </c>
      <c r="AF194" s="34">
        <v>72182.863281832208</v>
      </c>
      <c r="AG194" s="136">
        <v>35175</v>
      </c>
      <c r="AH194" s="34">
        <v>53518.720000000001</v>
      </c>
      <c r="AI194" s="34">
        <v>0</v>
      </c>
      <c r="AJ194" s="34">
        <v>10123.900000000001</v>
      </c>
      <c r="AK194" s="34">
        <v>10123.900000000001</v>
      </c>
      <c r="AL194" s="34">
        <v>35175</v>
      </c>
      <c r="AM194" s="34">
        <v>43394.82</v>
      </c>
      <c r="AN194" s="34">
        <v>8219.82</v>
      </c>
      <c r="AO194" s="34">
        <v>-29109.145015000016</v>
      </c>
      <c r="AP194" s="34">
        <v>-47452.865015000018</v>
      </c>
      <c r="AQ194" s="34">
        <v>18343.72</v>
      </c>
      <c r="AR194" s="34">
        <v>-261751</v>
      </c>
      <c r="AS194" s="34">
        <v>0</v>
      </c>
    </row>
    <row r="195" spans="2:45" s="1" customFormat="1" ht="14.25" x14ac:dyDescent="0.2">
      <c r="B195" s="31" t="s">
        <v>4794</v>
      </c>
      <c r="C195" s="32" t="s">
        <v>2724</v>
      </c>
      <c r="D195" s="31" t="s">
        <v>2725</v>
      </c>
      <c r="E195" s="31" t="s">
        <v>13</v>
      </c>
      <c r="F195" s="31" t="s">
        <v>11</v>
      </c>
      <c r="G195" s="31" t="s">
        <v>19</v>
      </c>
      <c r="H195" s="31" t="s">
        <v>44</v>
      </c>
      <c r="I195" s="31" t="s">
        <v>10</v>
      </c>
      <c r="J195" s="31" t="s">
        <v>21</v>
      </c>
      <c r="K195" s="31" t="s">
        <v>2726</v>
      </c>
      <c r="L195" s="33">
        <v>540</v>
      </c>
      <c r="M195" s="150">
        <v>23675.304181999996</v>
      </c>
      <c r="N195" s="34">
        <v>-985</v>
      </c>
      <c r="O195" s="34">
        <v>0</v>
      </c>
      <c r="P195" s="30">
        <v>14201.304181999996</v>
      </c>
      <c r="Q195" s="35">
        <v>495.23036400000001</v>
      </c>
      <c r="R195" s="36">
        <v>0</v>
      </c>
      <c r="S195" s="36">
        <v>565.87284342878877</v>
      </c>
      <c r="T195" s="36">
        <v>514.12715657121123</v>
      </c>
      <c r="U195" s="37">
        <v>1080.0058239034904</v>
      </c>
      <c r="V195" s="38">
        <v>1575.2361879034904</v>
      </c>
      <c r="W195" s="34">
        <v>15776.540369903487</v>
      </c>
      <c r="X195" s="34">
        <v>1061.011581428791</v>
      </c>
      <c r="Y195" s="33">
        <v>14715.528788474696</v>
      </c>
      <c r="Z195" s="144">
        <v>0</v>
      </c>
      <c r="AA195" s="34">
        <v>3233.3798089865495</v>
      </c>
      <c r="AB195" s="34">
        <v>5787.9796725517754</v>
      </c>
      <c r="AC195" s="34">
        <v>4570.4400000000005</v>
      </c>
      <c r="AD195" s="34">
        <v>2745.7523323583996</v>
      </c>
      <c r="AE195" s="34">
        <v>509.62</v>
      </c>
      <c r="AF195" s="34">
        <v>16847.171813896726</v>
      </c>
      <c r="AG195" s="136">
        <v>5500</v>
      </c>
      <c r="AH195" s="34">
        <v>5600</v>
      </c>
      <c r="AI195" s="34">
        <v>0</v>
      </c>
      <c r="AJ195" s="34">
        <v>100</v>
      </c>
      <c r="AK195" s="34">
        <v>100</v>
      </c>
      <c r="AL195" s="34">
        <v>5500</v>
      </c>
      <c r="AM195" s="34">
        <v>5500</v>
      </c>
      <c r="AN195" s="34">
        <v>0</v>
      </c>
      <c r="AO195" s="34">
        <v>14201.304181999996</v>
      </c>
      <c r="AP195" s="34">
        <v>14101.304181999996</v>
      </c>
      <c r="AQ195" s="34">
        <v>100</v>
      </c>
      <c r="AR195" s="34">
        <v>-985</v>
      </c>
      <c r="AS195" s="34">
        <v>0</v>
      </c>
    </row>
    <row r="196" spans="2:45" s="1" customFormat="1" ht="14.25" x14ac:dyDescent="0.2">
      <c r="B196" s="31" t="s">
        <v>4794</v>
      </c>
      <c r="C196" s="32" t="s">
        <v>385</v>
      </c>
      <c r="D196" s="31" t="s">
        <v>386</v>
      </c>
      <c r="E196" s="31" t="s">
        <v>13</v>
      </c>
      <c r="F196" s="31" t="s">
        <v>11</v>
      </c>
      <c r="G196" s="31" t="s">
        <v>19</v>
      </c>
      <c r="H196" s="31" t="s">
        <v>44</v>
      </c>
      <c r="I196" s="31" t="s">
        <v>10</v>
      </c>
      <c r="J196" s="31" t="s">
        <v>14</v>
      </c>
      <c r="K196" s="31" t="s">
        <v>387</v>
      </c>
      <c r="L196" s="33">
        <v>6722</v>
      </c>
      <c r="M196" s="150">
        <v>302689.87785700004</v>
      </c>
      <c r="N196" s="34">
        <v>-161959</v>
      </c>
      <c r="O196" s="34">
        <v>118862.14895021441</v>
      </c>
      <c r="P196" s="30">
        <v>235505.82385700004</v>
      </c>
      <c r="Q196" s="35">
        <v>29037.559740000001</v>
      </c>
      <c r="R196" s="36">
        <v>0</v>
      </c>
      <c r="S196" s="36">
        <v>12629.356950861993</v>
      </c>
      <c r="T196" s="36">
        <v>814.64304913800697</v>
      </c>
      <c r="U196" s="37">
        <v>13444.072496813449</v>
      </c>
      <c r="V196" s="38">
        <v>42481.63223681345</v>
      </c>
      <c r="W196" s="34">
        <v>277987.45609381347</v>
      </c>
      <c r="X196" s="34">
        <v>23680.044282861985</v>
      </c>
      <c r="Y196" s="33">
        <v>254307.41181095148</v>
      </c>
      <c r="Z196" s="144">
        <v>9848.0912451804634</v>
      </c>
      <c r="AA196" s="34">
        <v>359283.50577087625</v>
      </c>
      <c r="AB196" s="34">
        <v>63794.045405587422</v>
      </c>
      <c r="AC196" s="34">
        <v>28176.69</v>
      </c>
      <c r="AD196" s="34">
        <v>16079.5</v>
      </c>
      <c r="AE196" s="34">
        <v>516.19000000000005</v>
      </c>
      <c r="AF196" s="34">
        <v>477698.02242164413</v>
      </c>
      <c r="AG196" s="136">
        <v>72001</v>
      </c>
      <c r="AH196" s="34">
        <v>95394.945999999996</v>
      </c>
      <c r="AI196" s="34">
        <v>0</v>
      </c>
      <c r="AJ196" s="34">
        <v>21500</v>
      </c>
      <c r="AK196" s="34">
        <v>21500</v>
      </c>
      <c r="AL196" s="34">
        <v>72001</v>
      </c>
      <c r="AM196" s="34">
        <v>73894.945999999996</v>
      </c>
      <c r="AN196" s="34">
        <v>1893.9459999999963</v>
      </c>
      <c r="AO196" s="34">
        <v>235505.82385700004</v>
      </c>
      <c r="AP196" s="34">
        <v>212111.87785700004</v>
      </c>
      <c r="AQ196" s="34">
        <v>23393.945999999996</v>
      </c>
      <c r="AR196" s="34">
        <v>-161959</v>
      </c>
      <c r="AS196" s="34">
        <v>0</v>
      </c>
    </row>
    <row r="197" spans="2:45" s="1" customFormat="1" ht="14.25" x14ac:dyDescent="0.2">
      <c r="B197" s="31" t="s">
        <v>4794</v>
      </c>
      <c r="C197" s="32" t="s">
        <v>971</v>
      </c>
      <c r="D197" s="31" t="s">
        <v>972</v>
      </c>
      <c r="E197" s="31" t="s">
        <v>13</v>
      </c>
      <c r="F197" s="31" t="s">
        <v>11</v>
      </c>
      <c r="G197" s="31" t="s">
        <v>19</v>
      </c>
      <c r="H197" s="31" t="s">
        <v>44</v>
      </c>
      <c r="I197" s="31" t="s">
        <v>10</v>
      </c>
      <c r="J197" s="31" t="s">
        <v>14</v>
      </c>
      <c r="K197" s="31" t="s">
        <v>973</v>
      </c>
      <c r="L197" s="33">
        <v>9868</v>
      </c>
      <c r="M197" s="150">
        <v>197463.70640299999</v>
      </c>
      <c r="N197" s="34">
        <v>-44734</v>
      </c>
      <c r="O197" s="34">
        <v>37370</v>
      </c>
      <c r="P197" s="30">
        <v>257499.63040299999</v>
      </c>
      <c r="Q197" s="35">
        <v>16009.822423</v>
      </c>
      <c r="R197" s="36">
        <v>0</v>
      </c>
      <c r="S197" s="36">
        <v>16188.747739434788</v>
      </c>
      <c r="T197" s="36">
        <v>3547.2522605652121</v>
      </c>
      <c r="U197" s="37">
        <v>19736.106426443785</v>
      </c>
      <c r="V197" s="38">
        <v>35745.928849443786</v>
      </c>
      <c r="W197" s="34">
        <v>293245.55925244378</v>
      </c>
      <c r="X197" s="34">
        <v>30353.90201143478</v>
      </c>
      <c r="Y197" s="33">
        <v>262891.657241009</v>
      </c>
      <c r="Z197" s="144">
        <v>0</v>
      </c>
      <c r="AA197" s="34">
        <v>13897.510640074048</v>
      </c>
      <c r="AB197" s="34">
        <v>57828.202254063581</v>
      </c>
      <c r="AC197" s="34">
        <v>41363.82</v>
      </c>
      <c r="AD197" s="34">
        <v>4974.5</v>
      </c>
      <c r="AE197" s="34">
        <v>3807.73</v>
      </c>
      <c r="AF197" s="34">
        <v>121871.76289413763</v>
      </c>
      <c r="AG197" s="136">
        <v>2204</v>
      </c>
      <c r="AH197" s="34">
        <v>115842.924</v>
      </c>
      <c r="AI197" s="34">
        <v>2204</v>
      </c>
      <c r="AJ197" s="34">
        <v>7364</v>
      </c>
      <c r="AK197" s="34">
        <v>5160</v>
      </c>
      <c r="AL197" s="34">
        <v>0</v>
      </c>
      <c r="AM197" s="34">
        <v>108478.924</v>
      </c>
      <c r="AN197" s="34">
        <v>108478.924</v>
      </c>
      <c r="AO197" s="34">
        <v>257499.63040299999</v>
      </c>
      <c r="AP197" s="34">
        <v>143860.70640299999</v>
      </c>
      <c r="AQ197" s="34">
        <v>113638.924</v>
      </c>
      <c r="AR197" s="34">
        <v>-44734</v>
      </c>
      <c r="AS197" s="34">
        <v>0</v>
      </c>
    </row>
    <row r="198" spans="2:45" s="1" customFormat="1" ht="14.25" x14ac:dyDescent="0.2">
      <c r="B198" s="31" t="s">
        <v>4794</v>
      </c>
      <c r="C198" s="32" t="s">
        <v>2688</v>
      </c>
      <c r="D198" s="31" t="s">
        <v>2689</v>
      </c>
      <c r="E198" s="31" t="s">
        <v>13</v>
      </c>
      <c r="F198" s="31" t="s">
        <v>11</v>
      </c>
      <c r="G198" s="31" t="s">
        <v>19</v>
      </c>
      <c r="H198" s="31" t="s">
        <v>44</v>
      </c>
      <c r="I198" s="31" t="s">
        <v>10</v>
      </c>
      <c r="J198" s="31" t="s">
        <v>12</v>
      </c>
      <c r="K198" s="31" t="s">
        <v>2690</v>
      </c>
      <c r="L198" s="33">
        <v>1155</v>
      </c>
      <c r="M198" s="150">
        <v>78570.529485000006</v>
      </c>
      <c r="N198" s="34">
        <v>-62970</v>
      </c>
      <c r="O198" s="34">
        <v>37600.860074577235</v>
      </c>
      <c r="P198" s="30">
        <v>28299.979485000003</v>
      </c>
      <c r="Q198" s="35">
        <v>3374.1628559999999</v>
      </c>
      <c r="R198" s="36">
        <v>0</v>
      </c>
      <c r="S198" s="36">
        <v>1589.735380572039</v>
      </c>
      <c r="T198" s="36">
        <v>6016.4270632706266</v>
      </c>
      <c r="U198" s="37">
        <v>7606.2034600982261</v>
      </c>
      <c r="V198" s="38">
        <v>10980.366316098225</v>
      </c>
      <c r="W198" s="34">
        <v>39280.345801098229</v>
      </c>
      <c r="X198" s="34">
        <v>10298.490030149274</v>
      </c>
      <c r="Y198" s="33">
        <v>28981.855770948954</v>
      </c>
      <c r="Z198" s="144">
        <v>0</v>
      </c>
      <c r="AA198" s="34">
        <v>3542.7312733541471</v>
      </c>
      <c r="AB198" s="34">
        <v>8852.0350244901674</v>
      </c>
      <c r="AC198" s="34">
        <v>5595.2800000000007</v>
      </c>
      <c r="AD198" s="34">
        <v>4398.973118029</v>
      </c>
      <c r="AE198" s="34">
        <v>2191.71</v>
      </c>
      <c r="AF198" s="34">
        <v>24580.729415873317</v>
      </c>
      <c r="AG198" s="136">
        <v>8000</v>
      </c>
      <c r="AH198" s="34">
        <v>13464.449999999999</v>
      </c>
      <c r="AI198" s="34">
        <v>0</v>
      </c>
      <c r="AJ198" s="34">
        <v>540</v>
      </c>
      <c r="AK198" s="34">
        <v>540</v>
      </c>
      <c r="AL198" s="34">
        <v>8000</v>
      </c>
      <c r="AM198" s="34">
        <v>12924.449999999999</v>
      </c>
      <c r="AN198" s="34">
        <v>4924.4499999999989</v>
      </c>
      <c r="AO198" s="34">
        <v>28299.979485000003</v>
      </c>
      <c r="AP198" s="34">
        <v>22835.529485000006</v>
      </c>
      <c r="AQ198" s="34">
        <v>5464.4499999999971</v>
      </c>
      <c r="AR198" s="34">
        <v>-75300</v>
      </c>
      <c r="AS198" s="34">
        <v>12330</v>
      </c>
    </row>
    <row r="199" spans="2:45" s="1" customFormat="1" ht="14.25" x14ac:dyDescent="0.2">
      <c r="B199" s="31" t="s">
        <v>4794</v>
      </c>
      <c r="C199" s="32" t="s">
        <v>3452</v>
      </c>
      <c r="D199" s="31" t="s">
        <v>3453</v>
      </c>
      <c r="E199" s="31" t="s">
        <v>13</v>
      </c>
      <c r="F199" s="31" t="s">
        <v>11</v>
      </c>
      <c r="G199" s="31" t="s">
        <v>19</v>
      </c>
      <c r="H199" s="31" t="s">
        <v>44</v>
      </c>
      <c r="I199" s="31" t="s">
        <v>10</v>
      </c>
      <c r="J199" s="31" t="s">
        <v>12</v>
      </c>
      <c r="K199" s="31" t="s">
        <v>3454</v>
      </c>
      <c r="L199" s="33">
        <v>2508</v>
      </c>
      <c r="M199" s="150">
        <v>105428.48555500001</v>
      </c>
      <c r="N199" s="34">
        <v>-101870</v>
      </c>
      <c r="O199" s="34">
        <v>18138.49846331411</v>
      </c>
      <c r="P199" s="30">
        <v>158656.48555500002</v>
      </c>
      <c r="Q199" s="35">
        <v>7760.2110769999999</v>
      </c>
      <c r="R199" s="36">
        <v>0</v>
      </c>
      <c r="S199" s="36">
        <v>4590.0362971446202</v>
      </c>
      <c r="T199" s="36">
        <v>425.96370285537978</v>
      </c>
      <c r="U199" s="37">
        <v>5016.0270487962107</v>
      </c>
      <c r="V199" s="38">
        <v>12776.238125796212</v>
      </c>
      <c r="W199" s="34">
        <v>171432.72368079622</v>
      </c>
      <c r="X199" s="34">
        <v>8606.3180571446137</v>
      </c>
      <c r="Y199" s="33">
        <v>162826.4056236516</v>
      </c>
      <c r="Z199" s="144">
        <v>0</v>
      </c>
      <c r="AA199" s="34">
        <v>3382.3750612740037</v>
      </c>
      <c r="AB199" s="34">
        <v>11332.526236794978</v>
      </c>
      <c r="AC199" s="34">
        <v>15370.14</v>
      </c>
      <c r="AD199" s="34">
        <v>2944.7074815612395</v>
      </c>
      <c r="AE199" s="34">
        <v>180.5</v>
      </c>
      <c r="AF199" s="34">
        <v>33210.248779630216</v>
      </c>
      <c r="AG199" s="136">
        <v>157091</v>
      </c>
      <c r="AH199" s="34">
        <v>157091</v>
      </c>
      <c r="AI199" s="34">
        <v>38017</v>
      </c>
      <c r="AJ199" s="34">
        <v>38017</v>
      </c>
      <c r="AK199" s="34">
        <v>0</v>
      </c>
      <c r="AL199" s="34">
        <v>119074</v>
      </c>
      <c r="AM199" s="34">
        <v>119074</v>
      </c>
      <c r="AN199" s="34">
        <v>0</v>
      </c>
      <c r="AO199" s="34">
        <v>158656.48555500002</v>
      </c>
      <c r="AP199" s="34">
        <v>158656.48555500002</v>
      </c>
      <c r="AQ199" s="34">
        <v>0</v>
      </c>
      <c r="AR199" s="34">
        <v>-101870</v>
      </c>
      <c r="AS199" s="34">
        <v>0</v>
      </c>
    </row>
    <row r="200" spans="2:45" s="1" customFormat="1" ht="14.25" x14ac:dyDescent="0.2">
      <c r="B200" s="31" t="s">
        <v>4794</v>
      </c>
      <c r="C200" s="32" t="s">
        <v>201</v>
      </c>
      <c r="D200" s="31" t="s">
        <v>202</v>
      </c>
      <c r="E200" s="31" t="s">
        <v>13</v>
      </c>
      <c r="F200" s="31" t="s">
        <v>11</v>
      </c>
      <c r="G200" s="31" t="s">
        <v>19</v>
      </c>
      <c r="H200" s="31" t="s">
        <v>44</v>
      </c>
      <c r="I200" s="31" t="s">
        <v>10</v>
      </c>
      <c r="J200" s="31" t="s">
        <v>12</v>
      </c>
      <c r="K200" s="31" t="s">
        <v>203</v>
      </c>
      <c r="L200" s="33">
        <v>2027</v>
      </c>
      <c r="M200" s="150">
        <v>235059.90640000001</v>
      </c>
      <c r="N200" s="34">
        <v>-1688</v>
      </c>
      <c r="O200" s="34">
        <v>0</v>
      </c>
      <c r="P200" s="30">
        <v>224947.10640000005</v>
      </c>
      <c r="Q200" s="35">
        <v>12766.884004</v>
      </c>
      <c r="R200" s="36">
        <v>0</v>
      </c>
      <c r="S200" s="36">
        <v>4997.5679325733481</v>
      </c>
      <c r="T200" s="36">
        <v>-50.992624223997154</v>
      </c>
      <c r="U200" s="37">
        <v>4946.6019827726886</v>
      </c>
      <c r="V200" s="38">
        <v>17713.485986772688</v>
      </c>
      <c r="W200" s="34">
        <v>242660.59238677274</v>
      </c>
      <c r="X200" s="34">
        <v>9370.4398735733412</v>
      </c>
      <c r="Y200" s="33">
        <v>233290.1525131994</v>
      </c>
      <c r="Z200" s="144">
        <v>0</v>
      </c>
      <c r="AA200" s="34">
        <v>12092.269768739397</v>
      </c>
      <c r="AB200" s="34">
        <v>25386.37085231283</v>
      </c>
      <c r="AC200" s="34">
        <v>8496.6</v>
      </c>
      <c r="AD200" s="34">
        <v>7946.9230737610196</v>
      </c>
      <c r="AE200" s="34">
        <v>54</v>
      </c>
      <c r="AF200" s="34">
        <v>53976.163694813244</v>
      </c>
      <c r="AG200" s="136">
        <v>22807</v>
      </c>
      <c r="AH200" s="34">
        <v>27526.2</v>
      </c>
      <c r="AI200" s="34">
        <v>0</v>
      </c>
      <c r="AJ200" s="34">
        <v>4719.2</v>
      </c>
      <c r="AK200" s="34">
        <v>4719.2</v>
      </c>
      <c r="AL200" s="34">
        <v>22807</v>
      </c>
      <c r="AM200" s="34">
        <v>22807</v>
      </c>
      <c r="AN200" s="34">
        <v>0</v>
      </c>
      <c r="AO200" s="34">
        <v>224947.10640000005</v>
      </c>
      <c r="AP200" s="34">
        <v>220227.90640000004</v>
      </c>
      <c r="AQ200" s="34">
        <v>4719.2000000000116</v>
      </c>
      <c r="AR200" s="34">
        <v>-1688</v>
      </c>
      <c r="AS200" s="34">
        <v>0</v>
      </c>
    </row>
    <row r="201" spans="2:45" s="1" customFormat="1" ht="14.25" x14ac:dyDescent="0.2">
      <c r="B201" s="31" t="s">
        <v>4794</v>
      </c>
      <c r="C201" s="32" t="s">
        <v>1658</v>
      </c>
      <c r="D201" s="31" t="s">
        <v>1659</v>
      </c>
      <c r="E201" s="31" t="s">
        <v>13</v>
      </c>
      <c r="F201" s="31" t="s">
        <v>11</v>
      </c>
      <c r="G201" s="31" t="s">
        <v>19</v>
      </c>
      <c r="H201" s="31" t="s">
        <v>44</v>
      </c>
      <c r="I201" s="31" t="s">
        <v>10</v>
      </c>
      <c r="J201" s="31" t="s">
        <v>15</v>
      </c>
      <c r="K201" s="31" t="s">
        <v>1660</v>
      </c>
      <c r="L201" s="33">
        <v>24928</v>
      </c>
      <c r="M201" s="150">
        <v>837336.02938000008</v>
      </c>
      <c r="N201" s="34">
        <v>-819548.39999999991</v>
      </c>
      <c r="O201" s="34">
        <v>638334.5248688549</v>
      </c>
      <c r="P201" s="30">
        <v>277210.10938000027</v>
      </c>
      <c r="Q201" s="35">
        <v>71815.663425999999</v>
      </c>
      <c r="R201" s="36">
        <v>0</v>
      </c>
      <c r="S201" s="36">
        <v>34588.805612584714</v>
      </c>
      <c r="T201" s="36">
        <v>261869.47512873544</v>
      </c>
      <c r="U201" s="37">
        <v>296459.8793935572</v>
      </c>
      <c r="V201" s="38">
        <v>368275.54281955719</v>
      </c>
      <c r="W201" s="34">
        <v>645485.65219955752</v>
      </c>
      <c r="X201" s="34">
        <v>384427.96749743941</v>
      </c>
      <c r="Y201" s="33">
        <v>261057.6847021181</v>
      </c>
      <c r="Z201" s="144">
        <v>0</v>
      </c>
      <c r="AA201" s="34">
        <v>33534.257897475814</v>
      </c>
      <c r="AB201" s="34">
        <v>153472.36340841555</v>
      </c>
      <c r="AC201" s="34">
        <v>104491.02</v>
      </c>
      <c r="AD201" s="34">
        <v>32346.291604759033</v>
      </c>
      <c r="AE201" s="34">
        <v>3046.51</v>
      </c>
      <c r="AF201" s="34">
        <v>326890.44291065045</v>
      </c>
      <c r="AG201" s="136">
        <v>198213</v>
      </c>
      <c r="AH201" s="34">
        <v>323436.48</v>
      </c>
      <c r="AI201" s="34">
        <v>0</v>
      </c>
      <c r="AJ201" s="34">
        <v>76400</v>
      </c>
      <c r="AK201" s="34">
        <v>76400</v>
      </c>
      <c r="AL201" s="34">
        <v>198213</v>
      </c>
      <c r="AM201" s="34">
        <v>247036.47999999995</v>
      </c>
      <c r="AN201" s="34">
        <v>48823.479999999952</v>
      </c>
      <c r="AO201" s="34">
        <v>277210.10938000027</v>
      </c>
      <c r="AP201" s="34">
        <v>151986.62938000032</v>
      </c>
      <c r="AQ201" s="34">
        <v>125223.47999999998</v>
      </c>
      <c r="AR201" s="34">
        <v>-819548.39999999991</v>
      </c>
      <c r="AS201" s="34">
        <v>0</v>
      </c>
    </row>
    <row r="202" spans="2:45" s="1" customFormat="1" ht="14.25" x14ac:dyDescent="0.2">
      <c r="B202" s="31" t="s">
        <v>4794</v>
      </c>
      <c r="C202" s="32" t="s">
        <v>2135</v>
      </c>
      <c r="D202" s="31" t="s">
        <v>2136</v>
      </c>
      <c r="E202" s="31" t="s">
        <v>13</v>
      </c>
      <c r="F202" s="31" t="s">
        <v>11</v>
      </c>
      <c r="G202" s="31" t="s">
        <v>19</v>
      </c>
      <c r="H202" s="31" t="s">
        <v>44</v>
      </c>
      <c r="I202" s="31" t="s">
        <v>10</v>
      </c>
      <c r="J202" s="31" t="s">
        <v>12</v>
      </c>
      <c r="K202" s="31" t="s">
        <v>2137</v>
      </c>
      <c r="L202" s="33">
        <v>2043</v>
      </c>
      <c r="M202" s="150">
        <v>134981.76063799998</v>
      </c>
      <c r="N202" s="34">
        <v>-15873.6</v>
      </c>
      <c r="O202" s="34">
        <v>11583.558144968854</v>
      </c>
      <c r="P202" s="30">
        <v>99405.930637999962</v>
      </c>
      <c r="Q202" s="35">
        <v>6508.3522579999999</v>
      </c>
      <c r="R202" s="36">
        <v>0</v>
      </c>
      <c r="S202" s="36">
        <v>4120.6553314301536</v>
      </c>
      <c r="T202" s="36">
        <v>-1.8728553949013076</v>
      </c>
      <c r="U202" s="37">
        <v>4118.8046865830656</v>
      </c>
      <c r="V202" s="38">
        <v>10627.156944583065</v>
      </c>
      <c r="W202" s="34">
        <v>110033.08758258303</v>
      </c>
      <c r="X202" s="34">
        <v>7726.2287464301626</v>
      </c>
      <c r="Y202" s="33">
        <v>102306.85883615287</v>
      </c>
      <c r="Z202" s="144">
        <v>1685.0246938630057</v>
      </c>
      <c r="AA202" s="34">
        <v>15840.953017782958</v>
      </c>
      <c r="AB202" s="34">
        <v>30806.285067664499</v>
      </c>
      <c r="AC202" s="34">
        <v>10464.5</v>
      </c>
      <c r="AD202" s="34">
        <v>2421.67</v>
      </c>
      <c r="AE202" s="34">
        <v>2222.9699999999998</v>
      </c>
      <c r="AF202" s="34">
        <v>63441.402779310461</v>
      </c>
      <c r="AG202" s="136">
        <v>16000</v>
      </c>
      <c r="AH202" s="34">
        <v>25297.769999999997</v>
      </c>
      <c r="AI202" s="34">
        <v>0</v>
      </c>
      <c r="AJ202" s="34">
        <v>2436.6</v>
      </c>
      <c r="AK202" s="34">
        <v>2436.6</v>
      </c>
      <c r="AL202" s="34">
        <v>16000</v>
      </c>
      <c r="AM202" s="34">
        <v>22861.17</v>
      </c>
      <c r="AN202" s="34">
        <v>6861.1699999999983</v>
      </c>
      <c r="AO202" s="34">
        <v>99405.930637999962</v>
      </c>
      <c r="AP202" s="34">
        <v>90108.160637999958</v>
      </c>
      <c r="AQ202" s="34">
        <v>9297.7700000000041</v>
      </c>
      <c r="AR202" s="34">
        <v>-16623</v>
      </c>
      <c r="AS202" s="34">
        <v>749.39999999999964</v>
      </c>
    </row>
    <row r="203" spans="2:45" s="1" customFormat="1" ht="14.25" x14ac:dyDescent="0.2">
      <c r="B203" s="31" t="s">
        <v>4794</v>
      </c>
      <c r="C203" s="32" t="s">
        <v>112</v>
      </c>
      <c r="D203" s="31" t="s">
        <v>113</v>
      </c>
      <c r="E203" s="31" t="s">
        <v>13</v>
      </c>
      <c r="F203" s="31" t="s">
        <v>11</v>
      </c>
      <c r="G203" s="31" t="s">
        <v>19</v>
      </c>
      <c r="H203" s="31" t="s">
        <v>44</v>
      </c>
      <c r="I203" s="31" t="s">
        <v>10</v>
      </c>
      <c r="J203" s="31" t="s">
        <v>12</v>
      </c>
      <c r="K203" s="31" t="s">
        <v>114</v>
      </c>
      <c r="L203" s="33">
        <v>1809</v>
      </c>
      <c r="M203" s="150">
        <v>97968.559771</v>
      </c>
      <c r="N203" s="34">
        <v>-79572.2</v>
      </c>
      <c r="O203" s="34">
        <v>37992.983733174158</v>
      </c>
      <c r="P203" s="30">
        <v>1174.3597710000031</v>
      </c>
      <c r="Q203" s="35">
        <v>3584.5910250000002</v>
      </c>
      <c r="R203" s="36">
        <v>0</v>
      </c>
      <c r="S203" s="36">
        <v>1282.6573417147783</v>
      </c>
      <c r="T203" s="36">
        <v>30719.732489174152</v>
      </c>
      <c r="U203" s="37">
        <v>32002.562403879521</v>
      </c>
      <c r="V203" s="38">
        <v>35587.153428879523</v>
      </c>
      <c r="W203" s="34">
        <v>36761.513199879526</v>
      </c>
      <c r="X203" s="34">
        <v>36761.340626888938</v>
      </c>
      <c r="Y203" s="33">
        <v>0.17257299059201614</v>
      </c>
      <c r="Z203" s="144">
        <v>2359.0345714082082</v>
      </c>
      <c r="AA203" s="34">
        <v>11027.872129734329</v>
      </c>
      <c r="AB203" s="34">
        <v>8058.4224345477733</v>
      </c>
      <c r="AC203" s="34">
        <v>7582.81</v>
      </c>
      <c r="AD203" s="34">
        <v>478.68967700000002</v>
      </c>
      <c r="AE203" s="34">
        <v>950.6</v>
      </c>
      <c r="AF203" s="34">
        <v>30457.428812690308</v>
      </c>
      <c r="AG203" s="136">
        <v>69808</v>
      </c>
      <c r="AH203" s="34">
        <v>71591</v>
      </c>
      <c r="AI203" s="34">
        <v>0</v>
      </c>
      <c r="AJ203" s="34">
        <v>1783</v>
      </c>
      <c r="AK203" s="34">
        <v>1783</v>
      </c>
      <c r="AL203" s="34">
        <v>69808</v>
      </c>
      <c r="AM203" s="34">
        <v>69808</v>
      </c>
      <c r="AN203" s="34">
        <v>0</v>
      </c>
      <c r="AO203" s="34">
        <v>1174.3597710000031</v>
      </c>
      <c r="AP203" s="34">
        <v>-608.64022899999691</v>
      </c>
      <c r="AQ203" s="34">
        <v>1783</v>
      </c>
      <c r="AR203" s="34">
        <v>-80443</v>
      </c>
      <c r="AS203" s="34">
        <v>870.80000000000291</v>
      </c>
    </row>
    <row r="204" spans="2:45" s="1" customFormat="1" ht="14.25" x14ac:dyDescent="0.2">
      <c r="B204" s="31" t="s">
        <v>4794</v>
      </c>
      <c r="C204" s="32" t="s">
        <v>1595</v>
      </c>
      <c r="D204" s="31" t="s">
        <v>1596</v>
      </c>
      <c r="E204" s="31" t="s">
        <v>13</v>
      </c>
      <c r="F204" s="31" t="s">
        <v>11</v>
      </c>
      <c r="G204" s="31" t="s">
        <v>19</v>
      </c>
      <c r="H204" s="31" t="s">
        <v>44</v>
      </c>
      <c r="I204" s="31" t="s">
        <v>10</v>
      </c>
      <c r="J204" s="31" t="s">
        <v>12</v>
      </c>
      <c r="K204" s="31" t="s">
        <v>1597</v>
      </c>
      <c r="L204" s="33">
        <v>2021</v>
      </c>
      <c r="M204" s="150">
        <v>77468.883805000005</v>
      </c>
      <c r="N204" s="34">
        <v>-83470</v>
      </c>
      <c r="O204" s="34">
        <v>80809.100000000006</v>
      </c>
      <c r="P204" s="30">
        <v>-24945.216194999994</v>
      </c>
      <c r="Q204" s="35">
        <v>8454.5920179999994</v>
      </c>
      <c r="R204" s="36">
        <v>24945.216194999994</v>
      </c>
      <c r="S204" s="36">
        <v>4824.7354925732816</v>
      </c>
      <c r="T204" s="36">
        <v>62929.997028645281</v>
      </c>
      <c r="U204" s="37">
        <v>92700.4486009916</v>
      </c>
      <c r="V204" s="38">
        <v>101155.0406189916</v>
      </c>
      <c r="W204" s="34">
        <v>101155.0406189916</v>
      </c>
      <c r="X204" s="34">
        <v>85622.530586573281</v>
      </c>
      <c r="Y204" s="33">
        <v>15532.510032418315</v>
      </c>
      <c r="Z204" s="144">
        <v>0</v>
      </c>
      <c r="AA204" s="34">
        <v>4025.206328186805</v>
      </c>
      <c r="AB204" s="34">
        <v>12152.436593986113</v>
      </c>
      <c r="AC204" s="34">
        <v>8471.4500000000007</v>
      </c>
      <c r="AD204" s="34">
        <v>201</v>
      </c>
      <c r="AE204" s="34">
        <v>0</v>
      </c>
      <c r="AF204" s="34">
        <v>24850.092922172917</v>
      </c>
      <c r="AG204" s="136">
        <v>26797</v>
      </c>
      <c r="AH204" s="34">
        <v>29457.9</v>
      </c>
      <c r="AI204" s="34">
        <v>0</v>
      </c>
      <c r="AJ204" s="34">
        <v>2660.9</v>
      </c>
      <c r="AK204" s="34">
        <v>2660.9</v>
      </c>
      <c r="AL204" s="34">
        <v>26797</v>
      </c>
      <c r="AM204" s="34">
        <v>26797</v>
      </c>
      <c r="AN204" s="34">
        <v>0</v>
      </c>
      <c r="AO204" s="34">
        <v>-24945.216194999994</v>
      </c>
      <c r="AP204" s="34">
        <v>-27606.116194999995</v>
      </c>
      <c r="AQ204" s="34">
        <v>2660.9000000000015</v>
      </c>
      <c r="AR204" s="34">
        <v>-83470</v>
      </c>
      <c r="AS204" s="34">
        <v>0</v>
      </c>
    </row>
    <row r="205" spans="2:45" s="1" customFormat="1" ht="14.25" x14ac:dyDescent="0.2">
      <c r="B205" s="31" t="s">
        <v>4794</v>
      </c>
      <c r="C205" s="32" t="s">
        <v>2590</v>
      </c>
      <c r="D205" s="31" t="s">
        <v>2591</v>
      </c>
      <c r="E205" s="31" t="s">
        <v>13</v>
      </c>
      <c r="F205" s="31" t="s">
        <v>11</v>
      </c>
      <c r="G205" s="31" t="s">
        <v>19</v>
      </c>
      <c r="H205" s="31" t="s">
        <v>44</v>
      </c>
      <c r="I205" s="31" t="s">
        <v>10</v>
      </c>
      <c r="J205" s="31" t="s">
        <v>21</v>
      </c>
      <c r="K205" s="31" t="s">
        <v>2592</v>
      </c>
      <c r="L205" s="33">
        <v>710</v>
      </c>
      <c r="M205" s="150">
        <v>48148.988667999998</v>
      </c>
      <c r="N205" s="34">
        <v>-18230</v>
      </c>
      <c r="O205" s="34">
        <v>10536.336474098327</v>
      </c>
      <c r="P205" s="30">
        <v>38259.988667999998</v>
      </c>
      <c r="Q205" s="35">
        <v>1898.6372899999999</v>
      </c>
      <c r="R205" s="36">
        <v>0</v>
      </c>
      <c r="S205" s="36">
        <v>1206.7890457147491</v>
      </c>
      <c r="T205" s="36">
        <v>213.21095428525086</v>
      </c>
      <c r="U205" s="37">
        <v>1420.0076573545891</v>
      </c>
      <c r="V205" s="38">
        <v>3318.644947354589</v>
      </c>
      <c r="W205" s="34">
        <v>41578.633615354585</v>
      </c>
      <c r="X205" s="34">
        <v>2262.7294607147487</v>
      </c>
      <c r="Y205" s="33">
        <v>39315.904154639837</v>
      </c>
      <c r="Z205" s="144">
        <v>0</v>
      </c>
      <c r="AA205" s="34">
        <v>1399.5187543103866</v>
      </c>
      <c r="AB205" s="34">
        <v>7089.4966929103075</v>
      </c>
      <c r="AC205" s="34">
        <v>3241.98</v>
      </c>
      <c r="AD205" s="34">
        <v>4435.2680968999994</v>
      </c>
      <c r="AE205" s="34">
        <v>75</v>
      </c>
      <c r="AF205" s="34">
        <v>16241.263544120693</v>
      </c>
      <c r="AG205" s="136">
        <v>9400</v>
      </c>
      <c r="AH205" s="34">
        <v>10380</v>
      </c>
      <c r="AI205" s="34">
        <v>0</v>
      </c>
      <c r="AJ205" s="34">
        <v>980</v>
      </c>
      <c r="AK205" s="34">
        <v>980</v>
      </c>
      <c r="AL205" s="34">
        <v>9400</v>
      </c>
      <c r="AM205" s="34">
        <v>9400</v>
      </c>
      <c r="AN205" s="34">
        <v>0</v>
      </c>
      <c r="AO205" s="34">
        <v>38259.988667999998</v>
      </c>
      <c r="AP205" s="34">
        <v>37279.988667999998</v>
      </c>
      <c r="AQ205" s="34">
        <v>980</v>
      </c>
      <c r="AR205" s="34">
        <v>-18230</v>
      </c>
      <c r="AS205" s="34">
        <v>0</v>
      </c>
    </row>
    <row r="206" spans="2:45" s="1" customFormat="1" ht="14.25" x14ac:dyDescent="0.2">
      <c r="B206" s="31" t="s">
        <v>4794</v>
      </c>
      <c r="C206" s="32" t="s">
        <v>847</v>
      </c>
      <c r="D206" s="31" t="s">
        <v>848</v>
      </c>
      <c r="E206" s="31" t="s">
        <v>13</v>
      </c>
      <c r="F206" s="31" t="s">
        <v>11</v>
      </c>
      <c r="G206" s="31" t="s">
        <v>19</v>
      </c>
      <c r="H206" s="31" t="s">
        <v>44</v>
      </c>
      <c r="I206" s="31" t="s">
        <v>10</v>
      </c>
      <c r="J206" s="31" t="s">
        <v>14</v>
      </c>
      <c r="K206" s="31" t="s">
        <v>849</v>
      </c>
      <c r="L206" s="33">
        <v>9074</v>
      </c>
      <c r="M206" s="150">
        <v>216616.30283100001</v>
      </c>
      <c r="N206" s="34">
        <v>-102507</v>
      </c>
      <c r="O206" s="34">
        <v>65631.67009051505</v>
      </c>
      <c r="P206" s="30">
        <v>265671.30283099995</v>
      </c>
      <c r="Q206" s="35">
        <v>22287.050930000001</v>
      </c>
      <c r="R206" s="36">
        <v>0</v>
      </c>
      <c r="S206" s="36">
        <v>18861.130585150098</v>
      </c>
      <c r="T206" s="36">
        <v>-38.539249476212717</v>
      </c>
      <c r="U206" s="37">
        <v>18822.692836558494</v>
      </c>
      <c r="V206" s="38">
        <v>41109.743766558495</v>
      </c>
      <c r="W206" s="34">
        <v>306781.04659755842</v>
      </c>
      <c r="X206" s="34">
        <v>35364.619847150112</v>
      </c>
      <c r="Y206" s="33">
        <v>271416.42675040831</v>
      </c>
      <c r="Z206" s="144">
        <v>0</v>
      </c>
      <c r="AA206" s="34">
        <v>12563.852683654974</v>
      </c>
      <c r="AB206" s="34">
        <v>49244.626913964617</v>
      </c>
      <c r="AC206" s="34">
        <v>38035.599999999999</v>
      </c>
      <c r="AD206" s="34">
        <v>4053.3187902025006</v>
      </c>
      <c r="AE206" s="34">
        <v>136.66</v>
      </c>
      <c r="AF206" s="34">
        <v>104034.05838782209</v>
      </c>
      <c r="AG206" s="136">
        <v>143689</v>
      </c>
      <c r="AH206" s="34">
        <v>151562</v>
      </c>
      <c r="AI206" s="34">
        <v>0</v>
      </c>
      <c r="AJ206" s="34">
        <v>7873</v>
      </c>
      <c r="AK206" s="34">
        <v>7873</v>
      </c>
      <c r="AL206" s="34">
        <v>143689</v>
      </c>
      <c r="AM206" s="34">
        <v>143689</v>
      </c>
      <c r="AN206" s="34">
        <v>0</v>
      </c>
      <c r="AO206" s="34">
        <v>265671.30283099995</v>
      </c>
      <c r="AP206" s="34">
        <v>257798.30283099995</v>
      </c>
      <c r="AQ206" s="34">
        <v>7873</v>
      </c>
      <c r="AR206" s="34">
        <v>-102507</v>
      </c>
      <c r="AS206" s="34">
        <v>0</v>
      </c>
    </row>
    <row r="207" spans="2:45" s="1" customFormat="1" ht="14.25" x14ac:dyDescent="0.2">
      <c r="B207" s="31" t="s">
        <v>4794</v>
      </c>
      <c r="C207" s="32" t="s">
        <v>1085</v>
      </c>
      <c r="D207" s="31" t="s">
        <v>1086</v>
      </c>
      <c r="E207" s="31" t="s">
        <v>13</v>
      </c>
      <c r="F207" s="31" t="s">
        <v>11</v>
      </c>
      <c r="G207" s="31" t="s">
        <v>19</v>
      </c>
      <c r="H207" s="31" t="s">
        <v>44</v>
      </c>
      <c r="I207" s="31" t="s">
        <v>10</v>
      </c>
      <c r="J207" s="31" t="s">
        <v>12</v>
      </c>
      <c r="K207" s="31" t="s">
        <v>1087</v>
      </c>
      <c r="L207" s="33">
        <v>4501</v>
      </c>
      <c r="M207" s="150">
        <v>95249.176452999993</v>
      </c>
      <c r="N207" s="34">
        <v>3439</v>
      </c>
      <c r="O207" s="34">
        <v>0</v>
      </c>
      <c r="P207" s="30">
        <v>109446.366453</v>
      </c>
      <c r="Q207" s="35">
        <v>12074.664342</v>
      </c>
      <c r="R207" s="36">
        <v>0</v>
      </c>
      <c r="S207" s="36">
        <v>11180.178222861437</v>
      </c>
      <c r="T207" s="36">
        <v>-117.71386010157039</v>
      </c>
      <c r="U207" s="37">
        <v>11062.524017134696</v>
      </c>
      <c r="V207" s="38">
        <v>23137.188359134696</v>
      </c>
      <c r="W207" s="34">
        <v>132583.55481213468</v>
      </c>
      <c r="X207" s="34">
        <v>20962.834167861438</v>
      </c>
      <c r="Y207" s="33">
        <v>111620.72064427324</v>
      </c>
      <c r="Z207" s="144">
        <v>0</v>
      </c>
      <c r="AA207" s="34">
        <v>12064.996199674069</v>
      </c>
      <c r="AB207" s="34">
        <v>21326.980762261195</v>
      </c>
      <c r="AC207" s="34">
        <v>18866.900000000001</v>
      </c>
      <c r="AD207" s="34">
        <v>2472.23</v>
      </c>
      <c r="AE207" s="34">
        <v>256.48</v>
      </c>
      <c r="AF207" s="34">
        <v>54987.586961935274</v>
      </c>
      <c r="AG207" s="136">
        <v>0</v>
      </c>
      <c r="AH207" s="34">
        <v>50366.189999999995</v>
      </c>
      <c r="AI207" s="34">
        <v>0</v>
      </c>
      <c r="AJ207" s="34">
        <v>0</v>
      </c>
      <c r="AK207" s="34">
        <v>0</v>
      </c>
      <c r="AL207" s="34">
        <v>0</v>
      </c>
      <c r="AM207" s="34">
        <v>50366.189999999995</v>
      </c>
      <c r="AN207" s="34">
        <v>50366.189999999995</v>
      </c>
      <c r="AO207" s="34">
        <v>109446.366453</v>
      </c>
      <c r="AP207" s="34">
        <v>59080.176453</v>
      </c>
      <c r="AQ207" s="34">
        <v>50366.19</v>
      </c>
      <c r="AR207" s="34">
        <v>3439</v>
      </c>
      <c r="AS207" s="34">
        <v>0</v>
      </c>
    </row>
    <row r="208" spans="2:45" s="1" customFormat="1" ht="14.25" x14ac:dyDescent="0.2">
      <c r="B208" s="31" t="s">
        <v>4794</v>
      </c>
      <c r="C208" s="32" t="s">
        <v>4665</v>
      </c>
      <c r="D208" s="31" t="s">
        <v>4666</v>
      </c>
      <c r="E208" s="31" t="s">
        <v>13</v>
      </c>
      <c r="F208" s="31" t="s">
        <v>11</v>
      </c>
      <c r="G208" s="31" t="s">
        <v>19</v>
      </c>
      <c r="H208" s="31" t="s">
        <v>44</v>
      </c>
      <c r="I208" s="31" t="s">
        <v>10</v>
      </c>
      <c r="J208" s="31" t="s">
        <v>14</v>
      </c>
      <c r="K208" s="31" t="s">
        <v>4667</v>
      </c>
      <c r="L208" s="33">
        <v>5234</v>
      </c>
      <c r="M208" s="150">
        <v>166320.00737400001</v>
      </c>
      <c r="N208" s="34">
        <v>-74696</v>
      </c>
      <c r="O208" s="34">
        <v>37203.498398555748</v>
      </c>
      <c r="P208" s="30">
        <v>181258.00737400001</v>
      </c>
      <c r="Q208" s="35">
        <v>8987.0234540000001</v>
      </c>
      <c r="R208" s="36">
        <v>0</v>
      </c>
      <c r="S208" s="36">
        <v>6735.0216137168718</v>
      </c>
      <c r="T208" s="36">
        <v>3732.9783862831282</v>
      </c>
      <c r="U208" s="37">
        <v>10468.05644872383</v>
      </c>
      <c r="V208" s="38">
        <v>19455.079902723832</v>
      </c>
      <c r="W208" s="34">
        <v>200713.08727672385</v>
      </c>
      <c r="X208" s="34">
        <v>12628.165525716875</v>
      </c>
      <c r="Y208" s="33">
        <v>188084.92175100697</v>
      </c>
      <c r="Z208" s="144">
        <v>0</v>
      </c>
      <c r="AA208" s="34">
        <v>24483.442155314598</v>
      </c>
      <c r="AB208" s="34">
        <v>28529.104992488163</v>
      </c>
      <c r="AC208" s="34">
        <v>24861.37</v>
      </c>
      <c r="AD208" s="34">
        <v>3520</v>
      </c>
      <c r="AE208" s="34">
        <v>56</v>
      </c>
      <c r="AF208" s="34">
        <v>81449.917147802757</v>
      </c>
      <c r="AG208" s="136">
        <v>87434</v>
      </c>
      <c r="AH208" s="34">
        <v>89634</v>
      </c>
      <c r="AI208" s="34">
        <v>0</v>
      </c>
      <c r="AJ208" s="34">
        <v>2200</v>
      </c>
      <c r="AK208" s="34">
        <v>2200</v>
      </c>
      <c r="AL208" s="34">
        <v>87434</v>
      </c>
      <c r="AM208" s="34">
        <v>87434</v>
      </c>
      <c r="AN208" s="34">
        <v>0</v>
      </c>
      <c r="AO208" s="34">
        <v>181258.00737400001</v>
      </c>
      <c r="AP208" s="34">
        <v>179058.00737400001</v>
      </c>
      <c r="AQ208" s="34">
        <v>2200</v>
      </c>
      <c r="AR208" s="34">
        <v>-74696</v>
      </c>
      <c r="AS208" s="34">
        <v>0</v>
      </c>
    </row>
    <row r="209" spans="2:45" s="1" customFormat="1" ht="14.25" x14ac:dyDescent="0.2">
      <c r="B209" s="31" t="s">
        <v>4794</v>
      </c>
      <c r="C209" s="32" t="s">
        <v>677</v>
      </c>
      <c r="D209" s="31" t="s">
        <v>678</v>
      </c>
      <c r="E209" s="31" t="s">
        <v>13</v>
      </c>
      <c r="F209" s="31" t="s">
        <v>11</v>
      </c>
      <c r="G209" s="31" t="s">
        <v>19</v>
      </c>
      <c r="H209" s="31" t="s">
        <v>44</v>
      </c>
      <c r="I209" s="31" t="s">
        <v>10</v>
      </c>
      <c r="J209" s="31" t="s">
        <v>21</v>
      </c>
      <c r="K209" s="31" t="s">
        <v>679</v>
      </c>
      <c r="L209" s="33">
        <v>991</v>
      </c>
      <c r="M209" s="150">
        <v>67247.718938000005</v>
      </c>
      <c r="N209" s="34">
        <v>-88536.6</v>
      </c>
      <c r="O209" s="34">
        <v>59711.298755423828</v>
      </c>
      <c r="P209" s="30">
        <v>-1188.8810620000004</v>
      </c>
      <c r="Q209" s="35">
        <v>3130.6847269999998</v>
      </c>
      <c r="R209" s="36">
        <v>1188.8810620000004</v>
      </c>
      <c r="S209" s="36">
        <v>2220.4746148579952</v>
      </c>
      <c r="T209" s="36">
        <v>56146.878815423821</v>
      </c>
      <c r="U209" s="37">
        <v>59556.555649468792</v>
      </c>
      <c r="V209" s="38">
        <v>62687.240376468792</v>
      </c>
      <c r="W209" s="34">
        <v>62687.240376468792</v>
      </c>
      <c r="X209" s="34">
        <v>62686.919219281815</v>
      </c>
      <c r="Y209" s="33">
        <v>0.32115718697605189</v>
      </c>
      <c r="Z209" s="144">
        <v>0</v>
      </c>
      <c r="AA209" s="34">
        <v>4801.856984517779</v>
      </c>
      <c r="AB209" s="34">
        <v>8906.0288692703598</v>
      </c>
      <c r="AC209" s="34">
        <v>4153.99</v>
      </c>
      <c r="AD209" s="34">
        <v>839</v>
      </c>
      <c r="AE209" s="34">
        <v>0</v>
      </c>
      <c r="AF209" s="34">
        <v>18700.875853788137</v>
      </c>
      <c r="AG209" s="136">
        <v>20100</v>
      </c>
      <c r="AH209" s="34">
        <v>20100</v>
      </c>
      <c r="AI209" s="34">
        <v>1800</v>
      </c>
      <c r="AJ209" s="34">
        <v>1800</v>
      </c>
      <c r="AK209" s="34">
        <v>0</v>
      </c>
      <c r="AL209" s="34">
        <v>18300</v>
      </c>
      <c r="AM209" s="34">
        <v>18300</v>
      </c>
      <c r="AN209" s="34">
        <v>0</v>
      </c>
      <c r="AO209" s="34">
        <v>-1188.8810620000004</v>
      </c>
      <c r="AP209" s="34">
        <v>-1188.8810620000004</v>
      </c>
      <c r="AQ209" s="34">
        <v>0</v>
      </c>
      <c r="AR209" s="34">
        <v>-89514</v>
      </c>
      <c r="AS209" s="34">
        <v>977.39999999999418</v>
      </c>
    </row>
    <row r="210" spans="2:45" s="1" customFormat="1" ht="14.25" x14ac:dyDescent="0.2">
      <c r="B210" s="31" t="s">
        <v>4794</v>
      </c>
      <c r="C210" s="32" t="s">
        <v>4365</v>
      </c>
      <c r="D210" s="31" t="s">
        <v>4366</v>
      </c>
      <c r="E210" s="31" t="s">
        <v>13</v>
      </c>
      <c r="F210" s="31" t="s">
        <v>11</v>
      </c>
      <c r="G210" s="31" t="s">
        <v>19</v>
      </c>
      <c r="H210" s="31" t="s">
        <v>44</v>
      </c>
      <c r="I210" s="31" t="s">
        <v>10</v>
      </c>
      <c r="J210" s="31" t="s">
        <v>14</v>
      </c>
      <c r="K210" s="31" t="s">
        <v>4367</v>
      </c>
      <c r="L210" s="33">
        <v>5682</v>
      </c>
      <c r="M210" s="150">
        <v>150957.554772</v>
      </c>
      <c r="N210" s="34">
        <v>-60172</v>
      </c>
      <c r="O210" s="34">
        <v>6191.9933024960046</v>
      </c>
      <c r="P210" s="30">
        <v>82711.536249199999</v>
      </c>
      <c r="Q210" s="35">
        <v>13117.506923999999</v>
      </c>
      <c r="R210" s="36">
        <v>0</v>
      </c>
      <c r="S210" s="36">
        <v>14375.465232005521</v>
      </c>
      <c r="T210" s="36">
        <v>-162.74664455847415</v>
      </c>
      <c r="U210" s="37">
        <v>14212.795229577963</v>
      </c>
      <c r="V210" s="38">
        <v>27330.302153577963</v>
      </c>
      <c r="W210" s="34">
        <v>110041.83840277797</v>
      </c>
      <c r="X210" s="34">
        <v>26953.997310005521</v>
      </c>
      <c r="Y210" s="33">
        <v>83087.841092772447</v>
      </c>
      <c r="Z210" s="144">
        <v>0</v>
      </c>
      <c r="AA210" s="34">
        <v>5820.1255149000663</v>
      </c>
      <c r="AB210" s="34">
        <v>34494.495282159078</v>
      </c>
      <c r="AC210" s="34">
        <v>24000.880000000001</v>
      </c>
      <c r="AD210" s="34">
        <v>3769.6955754999999</v>
      </c>
      <c r="AE210" s="34">
        <v>0</v>
      </c>
      <c r="AF210" s="34">
        <v>68085.196372559134</v>
      </c>
      <c r="AG210" s="136">
        <v>26723</v>
      </c>
      <c r="AH210" s="34">
        <v>77557.981477199995</v>
      </c>
      <c r="AI210" s="34">
        <v>0</v>
      </c>
      <c r="AJ210" s="34">
        <v>15095.7554772</v>
      </c>
      <c r="AK210" s="34">
        <v>15095.7554772</v>
      </c>
      <c r="AL210" s="34">
        <v>26723</v>
      </c>
      <c r="AM210" s="34">
        <v>62462.226000000002</v>
      </c>
      <c r="AN210" s="34">
        <v>35739.226000000002</v>
      </c>
      <c r="AO210" s="34">
        <v>82711.536249199999</v>
      </c>
      <c r="AP210" s="34">
        <v>31876.554771999996</v>
      </c>
      <c r="AQ210" s="34">
        <v>50834.981477199995</v>
      </c>
      <c r="AR210" s="34">
        <v>-60172</v>
      </c>
      <c r="AS210" s="34">
        <v>0</v>
      </c>
    </row>
    <row r="211" spans="2:45" s="1" customFormat="1" ht="14.25" x14ac:dyDescent="0.2">
      <c r="B211" s="31" t="s">
        <v>4794</v>
      </c>
      <c r="C211" s="32" t="s">
        <v>3233</v>
      </c>
      <c r="D211" s="31" t="s">
        <v>3234</v>
      </c>
      <c r="E211" s="31" t="s">
        <v>13</v>
      </c>
      <c r="F211" s="31" t="s">
        <v>11</v>
      </c>
      <c r="G211" s="31" t="s">
        <v>19</v>
      </c>
      <c r="H211" s="31" t="s">
        <v>44</v>
      </c>
      <c r="I211" s="31" t="s">
        <v>10</v>
      </c>
      <c r="J211" s="31" t="s">
        <v>16</v>
      </c>
      <c r="K211" s="31" t="s">
        <v>3235</v>
      </c>
      <c r="L211" s="33">
        <v>13184</v>
      </c>
      <c r="M211" s="150">
        <v>338818.91418299999</v>
      </c>
      <c r="N211" s="34">
        <v>-182792</v>
      </c>
      <c r="O211" s="34">
        <v>0</v>
      </c>
      <c r="P211" s="30">
        <v>334478.80560129997</v>
      </c>
      <c r="Q211" s="35">
        <v>40995.120508</v>
      </c>
      <c r="R211" s="36">
        <v>0</v>
      </c>
      <c r="S211" s="36">
        <v>38722.402240014868</v>
      </c>
      <c r="T211" s="36">
        <v>-667.66087442062417</v>
      </c>
      <c r="U211" s="37">
        <v>38054.946575910042</v>
      </c>
      <c r="V211" s="38">
        <v>79050.067083910049</v>
      </c>
      <c r="W211" s="34">
        <v>413528.87268521002</v>
      </c>
      <c r="X211" s="34">
        <v>72604.504200014868</v>
      </c>
      <c r="Y211" s="33">
        <v>340924.36848519515</v>
      </c>
      <c r="Z211" s="144">
        <v>114495.56015387578</v>
      </c>
      <c r="AA211" s="34">
        <v>18233.135198545726</v>
      </c>
      <c r="AB211" s="34">
        <v>78082.702864318708</v>
      </c>
      <c r="AC211" s="34">
        <v>55263.54</v>
      </c>
      <c r="AD211" s="34">
        <v>15719.397274561999</v>
      </c>
      <c r="AE211" s="34">
        <v>465.1</v>
      </c>
      <c r="AF211" s="34">
        <v>282259.43549130217</v>
      </c>
      <c r="AG211" s="136">
        <v>383782</v>
      </c>
      <c r="AH211" s="34">
        <v>417663.89141829999</v>
      </c>
      <c r="AI211" s="34">
        <v>0</v>
      </c>
      <c r="AJ211" s="34">
        <v>33881.891418300002</v>
      </c>
      <c r="AK211" s="34">
        <v>33881.891418300002</v>
      </c>
      <c r="AL211" s="34">
        <v>383782</v>
      </c>
      <c r="AM211" s="34">
        <v>383782</v>
      </c>
      <c r="AN211" s="34">
        <v>0</v>
      </c>
      <c r="AO211" s="34">
        <v>334478.80560129997</v>
      </c>
      <c r="AP211" s="34">
        <v>300596.91418299999</v>
      </c>
      <c r="AQ211" s="34">
        <v>33881.891418299987</v>
      </c>
      <c r="AR211" s="34">
        <v>-182792</v>
      </c>
      <c r="AS211" s="34">
        <v>0</v>
      </c>
    </row>
    <row r="212" spans="2:45" s="1" customFormat="1" ht="14.25" x14ac:dyDescent="0.2">
      <c r="B212" s="31" t="s">
        <v>4794</v>
      </c>
      <c r="C212" s="32" t="s">
        <v>2833</v>
      </c>
      <c r="D212" s="31" t="s">
        <v>2834</v>
      </c>
      <c r="E212" s="31" t="s">
        <v>13</v>
      </c>
      <c r="F212" s="31" t="s">
        <v>11</v>
      </c>
      <c r="G212" s="31" t="s">
        <v>19</v>
      </c>
      <c r="H212" s="31" t="s">
        <v>44</v>
      </c>
      <c r="I212" s="31" t="s">
        <v>10</v>
      </c>
      <c r="J212" s="31" t="s">
        <v>12</v>
      </c>
      <c r="K212" s="31" t="s">
        <v>2835</v>
      </c>
      <c r="L212" s="33">
        <v>1060</v>
      </c>
      <c r="M212" s="150">
        <v>56727.224063999995</v>
      </c>
      <c r="N212" s="34">
        <v>-15917</v>
      </c>
      <c r="O212" s="34">
        <v>14307.7</v>
      </c>
      <c r="P212" s="30">
        <v>54280.924063999992</v>
      </c>
      <c r="Q212" s="35">
        <v>3097.799528</v>
      </c>
      <c r="R212" s="36">
        <v>0</v>
      </c>
      <c r="S212" s="36">
        <v>1133.4145680004351</v>
      </c>
      <c r="T212" s="36">
        <v>986.58543199956489</v>
      </c>
      <c r="U212" s="37">
        <v>2120.0114321068513</v>
      </c>
      <c r="V212" s="38">
        <v>5217.8109601068518</v>
      </c>
      <c r="W212" s="34">
        <v>59498.735024106842</v>
      </c>
      <c r="X212" s="34">
        <v>2125.1523150004286</v>
      </c>
      <c r="Y212" s="33">
        <v>57373.582709106413</v>
      </c>
      <c r="Z212" s="144">
        <v>0</v>
      </c>
      <c r="AA212" s="34">
        <v>1312.7316715506299</v>
      </c>
      <c r="AB212" s="34">
        <v>5911.9764258602572</v>
      </c>
      <c r="AC212" s="34">
        <v>6944.24</v>
      </c>
      <c r="AD212" s="34">
        <v>80.947748931979959</v>
      </c>
      <c r="AE212" s="34">
        <v>0</v>
      </c>
      <c r="AF212" s="34">
        <v>14249.895846342866</v>
      </c>
      <c r="AG212" s="136">
        <v>4151</v>
      </c>
      <c r="AH212" s="34">
        <v>13470.7</v>
      </c>
      <c r="AI212" s="34">
        <v>0</v>
      </c>
      <c r="AJ212" s="34">
        <v>1609.3000000000002</v>
      </c>
      <c r="AK212" s="34">
        <v>1609.3000000000002</v>
      </c>
      <c r="AL212" s="34">
        <v>4151</v>
      </c>
      <c r="AM212" s="34">
        <v>11861.4</v>
      </c>
      <c r="AN212" s="34">
        <v>7710.4</v>
      </c>
      <c r="AO212" s="34">
        <v>54280.924063999992</v>
      </c>
      <c r="AP212" s="34">
        <v>44961.224063999987</v>
      </c>
      <c r="AQ212" s="34">
        <v>9319.6999999999971</v>
      </c>
      <c r="AR212" s="34">
        <v>-15917</v>
      </c>
      <c r="AS212" s="34">
        <v>0</v>
      </c>
    </row>
    <row r="213" spans="2:45" s="1" customFormat="1" ht="14.25" x14ac:dyDescent="0.2">
      <c r="B213" s="31" t="s">
        <v>4794</v>
      </c>
      <c r="C213" s="32" t="s">
        <v>1043</v>
      </c>
      <c r="D213" s="31" t="s">
        <v>1044</v>
      </c>
      <c r="E213" s="31" t="s">
        <v>13</v>
      </c>
      <c r="F213" s="31" t="s">
        <v>11</v>
      </c>
      <c r="G213" s="31" t="s">
        <v>19</v>
      </c>
      <c r="H213" s="31" t="s">
        <v>44</v>
      </c>
      <c r="I213" s="31" t="s">
        <v>10</v>
      </c>
      <c r="J213" s="31" t="s">
        <v>12</v>
      </c>
      <c r="K213" s="31" t="s">
        <v>1045</v>
      </c>
      <c r="L213" s="33">
        <v>3787</v>
      </c>
      <c r="M213" s="150">
        <v>79090.009821000014</v>
      </c>
      <c r="N213" s="34">
        <v>-2456</v>
      </c>
      <c r="O213" s="34">
        <v>0</v>
      </c>
      <c r="P213" s="30">
        <v>103785.54080310001</v>
      </c>
      <c r="Q213" s="35">
        <v>7614.9362389999997</v>
      </c>
      <c r="R213" s="36">
        <v>0</v>
      </c>
      <c r="S213" s="36">
        <v>5550.5923097164177</v>
      </c>
      <c r="T213" s="36">
        <v>2023.4076902835823</v>
      </c>
      <c r="U213" s="37">
        <v>7574.0408428194787</v>
      </c>
      <c r="V213" s="38">
        <v>15188.977081819477</v>
      </c>
      <c r="W213" s="34">
        <v>118974.51788491949</v>
      </c>
      <c r="X213" s="34">
        <v>10407.360580716413</v>
      </c>
      <c r="Y213" s="33">
        <v>108567.15730420308</v>
      </c>
      <c r="Z213" s="144">
        <v>0</v>
      </c>
      <c r="AA213" s="34">
        <v>8297.9738992950242</v>
      </c>
      <c r="AB213" s="34">
        <v>26276.133164081279</v>
      </c>
      <c r="AC213" s="34">
        <v>15874.02</v>
      </c>
      <c r="AD213" s="34">
        <v>1977</v>
      </c>
      <c r="AE213" s="34">
        <v>390.5</v>
      </c>
      <c r="AF213" s="34">
        <v>52815.627063376305</v>
      </c>
      <c r="AG213" s="136">
        <v>0</v>
      </c>
      <c r="AH213" s="34">
        <v>50285.530982099997</v>
      </c>
      <c r="AI213" s="34">
        <v>0</v>
      </c>
      <c r="AJ213" s="34">
        <v>7909.0009821000021</v>
      </c>
      <c r="AK213" s="34">
        <v>7909.0009821000021</v>
      </c>
      <c r="AL213" s="34">
        <v>0</v>
      </c>
      <c r="AM213" s="34">
        <v>42376.53</v>
      </c>
      <c r="AN213" s="34">
        <v>42376.53</v>
      </c>
      <c r="AO213" s="34">
        <v>103785.54080310001</v>
      </c>
      <c r="AP213" s="34">
        <v>53500.009821000014</v>
      </c>
      <c r="AQ213" s="34">
        <v>50285.530982099997</v>
      </c>
      <c r="AR213" s="34">
        <v>-2456</v>
      </c>
      <c r="AS213" s="34">
        <v>0</v>
      </c>
    </row>
    <row r="214" spans="2:45" s="1" customFormat="1" ht="14.25" x14ac:dyDescent="0.2">
      <c r="B214" s="31" t="s">
        <v>4794</v>
      </c>
      <c r="C214" s="32" t="s">
        <v>4383</v>
      </c>
      <c r="D214" s="31" t="s">
        <v>4384</v>
      </c>
      <c r="E214" s="31" t="s">
        <v>13</v>
      </c>
      <c r="F214" s="31" t="s">
        <v>11</v>
      </c>
      <c r="G214" s="31" t="s">
        <v>19</v>
      </c>
      <c r="H214" s="31" t="s">
        <v>44</v>
      </c>
      <c r="I214" s="31" t="s">
        <v>10</v>
      </c>
      <c r="J214" s="31" t="s">
        <v>21</v>
      </c>
      <c r="K214" s="31" t="s">
        <v>4385</v>
      </c>
      <c r="L214" s="33">
        <v>546</v>
      </c>
      <c r="M214" s="150">
        <v>58709.401680000003</v>
      </c>
      <c r="N214" s="34">
        <v>-96503</v>
      </c>
      <c r="O214" s="34">
        <v>88818.677533884271</v>
      </c>
      <c r="P214" s="30">
        <v>-24386.598319999997</v>
      </c>
      <c r="Q214" s="35">
        <v>552.79657699999996</v>
      </c>
      <c r="R214" s="36">
        <v>24386.598319999997</v>
      </c>
      <c r="S214" s="36">
        <v>0</v>
      </c>
      <c r="T214" s="36">
        <v>72936.747191077011</v>
      </c>
      <c r="U214" s="37">
        <v>97323.870327532219</v>
      </c>
      <c r="V214" s="38">
        <v>97876.66690453222</v>
      </c>
      <c r="W214" s="34">
        <v>97876.66690453222</v>
      </c>
      <c r="X214" s="34">
        <v>88265.88095688427</v>
      </c>
      <c r="Y214" s="33">
        <v>9610.7859476479498</v>
      </c>
      <c r="Z214" s="144">
        <v>0</v>
      </c>
      <c r="AA214" s="34">
        <v>2733.4972335396596</v>
      </c>
      <c r="AB214" s="34">
        <v>2761.6548634122537</v>
      </c>
      <c r="AC214" s="34">
        <v>2577.52</v>
      </c>
      <c r="AD214" s="34">
        <v>614.10952386163967</v>
      </c>
      <c r="AE214" s="34">
        <v>77.02</v>
      </c>
      <c r="AF214" s="34">
        <v>8763.8016208135541</v>
      </c>
      <c r="AG214" s="136">
        <v>13157</v>
      </c>
      <c r="AH214" s="34">
        <v>13407</v>
      </c>
      <c r="AI214" s="34">
        <v>0</v>
      </c>
      <c r="AJ214" s="34">
        <v>250</v>
      </c>
      <c r="AK214" s="34">
        <v>250</v>
      </c>
      <c r="AL214" s="34">
        <v>13157</v>
      </c>
      <c r="AM214" s="34">
        <v>13157</v>
      </c>
      <c r="AN214" s="34">
        <v>0</v>
      </c>
      <c r="AO214" s="34">
        <v>-24386.598319999997</v>
      </c>
      <c r="AP214" s="34">
        <v>-24636.598319999997</v>
      </c>
      <c r="AQ214" s="34">
        <v>250</v>
      </c>
      <c r="AR214" s="34">
        <v>-96503</v>
      </c>
      <c r="AS214" s="34">
        <v>0</v>
      </c>
    </row>
    <row r="215" spans="2:45" s="1" customFormat="1" ht="14.25" x14ac:dyDescent="0.2">
      <c r="B215" s="31" t="s">
        <v>4794</v>
      </c>
      <c r="C215" s="32" t="s">
        <v>1958</v>
      </c>
      <c r="D215" s="31" t="s">
        <v>1959</v>
      </c>
      <c r="E215" s="31" t="s">
        <v>13</v>
      </c>
      <c r="F215" s="31" t="s">
        <v>11</v>
      </c>
      <c r="G215" s="31" t="s">
        <v>19</v>
      </c>
      <c r="H215" s="31" t="s">
        <v>44</v>
      </c>
      <c r="I215" s="31" t="s">
        <v>10</v>
      </c>
      <c r="J215" s="31" t="s">
        <v>12</v>
      </c>
      <c r="K215" s="31" t="s">
        <v>1960</v>
      </c>
      <c r="L215" s="33">
        <v>2025</v>
      </c>
      <c r="M215" s="150">
        <v>71982.209663000001</v>
      </c>
      <c r="N215" s="34">
        <v>-21886</v>
      </c>
      <c r="O215" s="34">
        <v>0</v>
      </c>
      <c r="P215" s="30">
        <v>130248.40966300003</v>
      </c>
      <c r="Q215" s="35">
        <v>5444.106992</v>
      </c>
      <c r="R215" s="36">
        <v>0</v>
      </c>
      <c r="S215" s="36">
        <v>4548.0304262874615</v>
      </c>
      <c r="T215" s="36">
        <v>-26.914732371767059</v>
      </c>
      <c r="U215" s="37">
        <v>4521.1400740466852</v>
      </c>
      <c r="V215" s="38">
        <v>9965.2470660466861</v>
      </c>
      <c r="W215" s="34">
        <v>140213.65672904672</v>
      </c>
      <c r="X215" s="34">
        <v>8527.5570492874831</v>
      </c>
      <c r="Y215" s="33">
        <v>131686.09967975924</v>
      </c>
      <c r="Z215" s="144">
        <v>0</v>
      </c>
      <c r="AA215" s="34">
        <v>29696.278204048111</v>
      </c>
      <c r="AB215" s="34">
        <v>18072.90616582489</v>
      </c>
      <c r="AC215" s="34">
        <v>8488.2199999999993</v>
      </c>
      <c r="AD215" s="34">
        <v>2734</v>
      </c>
      <c r="AE215" s="34">
        <v>0</v>
      </c>
      <c r="AF215" s="34">
        <v>58991.404369873002</v>
      </c>
      <c r="AG215" s="136">
        <v>90694</v>
      </c>
      <c r="AH215" s="34">
        <v>91575.2</v>
      </c>
      <c r="AI215" s="34">
        <v>0</v>
      </c>
      <c r="AJ215" s="34">
        <v>881.2</v>
      </c>
      <c r="AK215" s="34">
        <v>881.2</v>
      </c>
      <c r="AL215" s="34">
        <v>90694</v>
      </c>
      <c r="AM215" s="34">
        <v>90694</v>
      </c>
      <c r="AN215" s="34">
        <v>0</v>
      </c>
      <c r="AO215" s="34">
        <v>130248.40966300003</v>
      </c>
      <c r="AP215" s="34">
        <v>129367.20966300003</v>
      </c>
      <c r="AQ215" s="34">
        <v>881.20000000001164</v>
      </c>
      <c r="AR215" s="34">
        <v>-21886</v>
      </c>
      <c r="AS215" s="34">
        <v>0</v>
      </c>
    </row>
    <row r="216" spans="2:45" s="1" customFormat="1" ht="14.25" x14ac:dyDescent="0.2">
      <c r="B216" s="31" t="s">
        <v>4794</v>
      </c>
      <c r="C216" s="32" t="s">
        <v>1346</v>
      </c>
      <c r="D216" s="31" t="s">
        <v>1347</v>
      </c>
      <c r="E216" s="31" t="s">
        <v>13</v>
      </c>
      <c r="F216" s="31" t="s">
        <v>11</v>
      </c>
      <c r="G216" s="31" t="s">
        <v>19</v>
      </c>
      <c r="H216" s="31" t="s">
        <v>44</v>
      </c>
      <c r="I216" s="31" t="s">
        <v>10</v>
      </c>
      <c r="J216" s="31" t="s">
        <v>14</v>
      </c>
      <c r="K216" s="31" t="s">
        <v>1348</v>
      </c>
      <c r="L216" s="33">
        <v>5020</v>
      </c>
      <c r="M216" s="150">
        <v>133225.16126999998</v>
      </c>
      <c r="N216" s="34">
        <v>49011</v>
      </c>
      <c r="O216" s="34">
        <v>0</v>
      </c>
      <c r="P216" s="30">
        <v>237421.02126999997</v>
      </c>
      <c r="Q216" s="35">
        <v>9970.6608739999992</v>
      </c>
      <c r="R216" s="36">
        <v>0</v>
      </c>
      <c r="S216" s="36">
        <v>7578.9865760029106</v>
      </c>
      <c r="T216" s="36">
        <v>2461.0134239970894</v>
      </c>
      <c r="U216" s="37">
        <v>10040.054140732449</v>
      </c>
      <c r="V216" s="38">
        <v>20010.71501473245</v>
      </c>
      <c r="W216" s="34">
        <v>257431.73628473241</v>
      </c>
      <c r="X216" s="34">
        <v>14210.599830002902</v>
      </c>
      <c r="Y216" s="33">
        <v>243221.13645472951</v>
      </c>
      <c r="Z216" s="144">
        <v>0</v>
      </c>
      <c r="AA216" s="34">
        <v>6974.0271797309615</v>
      </c>
      <c r="AB216" s="34">
        <v>41045.157874593024</v>
      </c>
      <c r="AC216" s="34">
        <v>34409.57</v>
      </c>
      <c r="AD216" s="34">
        <v>4063.9033545875</v>
      </c>
      <c r="AE216" s="34">
        <v>0</v>
      </c>
      <c r="AF216" s="34">
        <v>86492.658408911491</v>
      </c>
      <c r="AG216" s="136">
        <v>0</v>
      </c>
      <c r="AH216" s="34">
        <v>55184.86</v>
      </c>
      <c r="AI216" s="34">
        <v>0</v>
      </c>
      <c r="AJ216" s="34">
        <v>0</v>
      </c>
      <c r="AK216" s="34">
        <v>0</v>
      </c>
      <c r="AL216" s="34">
        <v>0</v>
      </c>
      <c r="AM216" s="34">
        <v>55184.86</v>
      </c>
      <c r="AN216" s="34">
        <v>55184.86</v>
      </c>
      <c r="AO216" s="34">
        <v>237421.02126999997</v>
      </c>
      <c r="AP216" s="34">
        <v>182236.16126999998</v>
      </c>
      <c r="AQ216" s="34">
        <v>55184.859999999986</v>
      </c>
      <c r="AR216" s="34">
        <v>49011</v>
      </c>
      <c r="AS216" s="34">
        <v>0</v>
      </c>
    </row>
    <row r="217" spans="2:45" s="1" customFormat="1" ht="14.25" x14ac:dyDescent="0.2">
      <c r="B217" s="31" t="s">
        <v>4794</v>
      </c>
      <c r="C217" s="32" t="s">
        <v>391</v>
      </c>
      <c r="D217" s="31" t="s">
        <v>392</v>
      </c>
      <c r="E217" s="31" t="s">
        <v>13</v>
      </c>
      <c r="F217" s="31" t="s">
        <v>11</v>
      </c>
      <c r="G217" s="31" t="s">
        <v>19</v>
      </c>
      <c r="H217" s="31" t="s">
        <v>44</v>
      </c>
      <c r="I217" s="31" t="s">
        <v>10</v>
      </c>
      <c r="J217" s="31" t="s">
        <v>14</v>
      </c>
      <c r="K217" s="31" t="s">
        <v>393</v>
      </c>
      <c r="L217" s="33">
        <v>8015</v>
      </c>
      <c r="M217" s="150">
        <v>135156.11336900003</v>
      </c>
      <c r="N217" s="34">
        <v>-14782</v>
      </c>
      <c r="O217" s="34">
        <v>0</v>
      </c>
      <c r="P217" s="30">
        <v>111535.61970590003</v>
      </c>
      <c r="Q217" s="35">
        <v>12786.779665</v>
      </c>
      <c r="R217" s="36">
        <v>0</v>
      </c>
      <c r="S217" s="36">
        <v>14007.720701719665</v>
      </c>
      <c r="T217" s="36">
        <v>2022.2792982803348</v>
      </c>
      <c r="U217" s="37">
        <v>16030.086441826807</v>
      </c>
      <c r="V217" s="38">
        <v>28816.866106826805</v>
      </c>
      <c r="W217" s="34">
        <v>140352.48581272684</v>
      </c>
      <c r="X217" s="34">
        <v>26264.476315719658</v>
      </c>
      <c r="Y217" s="33">
        <v>114088.00949700718</v>
      </c>
      <c r="Z217" s="144">
        <v>0</v>
      </c>
      <c r="AA217" s="34">
        <v>9401.9632733508115</v>
      </c>
      <c r="AB217" s="34">
        <v>42984.820805279654</v>
      </c>
      <c r="AC217" s="34">
        <v>33596.58</v>
      </c>
      <c r="AD217" s="34">
        <v>4111.5730266249993</v>
      </c>
      <c r="AE217" s="34">
        <v>190.88</v>
      </c>
      <c r="AF217" s="34">
        <v>90285.817105255468</v>
      </c>
      <c r="AG217" s="136">
        <v>45219</v>
      </c>
      <c r="AH217" s="34">
        <v>101624.50633690001</v>
      </c>
      <c r="AI217" s="34">
        <v>4684</v>
      </c>
      <c r="AJ217" s="34">
        <v>13515.611336900003</v>
      </c>
      <c r="AK217" s="34">
        <v>8831.6113369000032</v>
      </c>
      <c r="AL217" s="34">
        <v>40535</v>
      </c>
      <c r="AM217" s="34">
        <v>88108.895000000004</v>
      </c>
      <c r="AN217" s="34">
        <v>47573.895000000004</v>
      </c>
      <c r="AO217" s="34">
        <v>111535.61970590003</v>
      </c>
      <c r="AP217" s="34">
        <v>55130.113369000013</v>
      </c>
      <c r="AQ217" s="34">
        <v>56405.506336899998</v>
      </c>
      <c r="AR217" s="34">
        <v>-14782</v>
      </c>
      <c r="AS217" s="34">
        <v>0</v>
      </c>
    </row>
    <row r="218" spans="2:45" s="1" customFormat="1" ht="14.25" x14ac:dyDescent="0.2">
      <c r="B218" s="31" t="s">
        <v>4794</v>
      </c>
      <c r="C218" s="32" t="s">
        <v>2971</v>
      </c>
      <c r="D218" s="31" t="s">
        <v>2972</v>
      </c>
      <c r="E218" s="31" t="s">
        <v>13</v>
      </c>
      <c r="F218" s="31" t="s">
        <v>11</v>
      </c>
      <c r="G218" s="31" t="s">
        <v>19</v>
      </c>
      <c r="H218" s="31" t="s">
        <v>44</v>
      </c>
      <c r="I218" s="31" t="s">
        <v>10</v>
      </c>
      <c r="J218" s="31" t="s">
        <v>14</v>
      </c>
      <c r="K218" s="31" t="s">
        <v>2973</v>
      </c>
      <c r="L218" s="33">
        <v>8774</v>
      </c>
      <c r="M218" s="150">
        <v>172051.795836</v>
      </c>
      <c r="N218" s="34">
        <v>-177518</v>
      </c>
      <c r="O218" s="34">
        <v>90979.106455757952</v>
      </c>
      <c r="P218" s="30">
        <v>96586.377836</v>
      </c>
      <c r="Q218" s="35">
        <v>21151.017413000001</v>
      </c>
      <c r="R218" s="36">
        <v>0</v>
      </c>
      <c r="S218" s="36">
        <v>14914.564084577158</v>
      </c>
      <c r="T218" s="36">
        <v>2633.4359154228423</v>
      </c>
      <c r="U218" s="37">
        <v>17548.094627646711</v>
      </c>
      <c r="V218" s="38">
        <v>38699.112040646709</v>
      </c>
      <c r="W218" s="34">
        <v>135285.48987664672</v>
      </c>
      <c r="X218" s="34">
        <v>27964.807658577178</v>
      </c>
      <c r="Y218" s="33">
        <v>107320.68221806955</v>
      </c>
      <c r="Z218" s="144">
        <v>0</v>
      </c>
      <c r="AA218" s="34">
        <v>12322.562214395424</v>
      </c>
      <c r="AB218" s="34">
        <v>46617.972552392428</v>
      </c>
      <c r="AC218" s="34">
        <v>36778.089999999997</v>
      </c>
      <c r="AD218" s="34">
        <v>7469.178948739901</v>
      </c>
      <c r="AE218" s="34">
        <v>0</v>
      </c>
      <c r="AF218" s="34">
        <v>103187.80371552776</v>
      </c>
      <c r="AG218" s="136">
        <v>0</v>
      </c>
      <c r="AH218" s="34">
        <v>102052.58200000001</v>
      </c>
      <c r="AI218" s="34">
        <v>0</v>
      </c>
      <c r="AJ218" s="34">
        <v>5600</v>
      </c>
      <c r="AK218" s="34">
        <v>5600</v>
      </c>
      <c r="AL218" s="34">
        <v>0</v>
      </c>
      <c r="AM218" s="34">
        <v>96452.582000000009</v>
      </c>
      <c r="AN218" s="34">
        <v>96452.582000000009</v>
      </c>
      <c r="AO218" s="34">
        <v>96586.377836</v>
      </c>
      <c r="AP218" s="34">
        <v>-5466.2041640000098</v>
      </c>
      <c r="AQ218" s="34">
        <v>102052.58199999999</v>
      </c>
      <c r="AR218" s="34">
        <v>-177518</v>
      </c>
      <c r="AS218" s="34">
        <v>0</v>
      </c>
    </row>
    <row r="219" spans="2:45" s="1" customFormat="1" ht="14.25" x14ac:dyDescent="0.2">
      <c r="B219" s="31" t="s">
        <v>4794</v>
      </c>
      <c r="C219" s="32" t="s">
        <v>880</v>
      </c>
      <c r="D219" s="31" t="s">
        <v>881</v>
      </c>
      <c r="E219" s="31" t="s">
        <v>13</v>
      </c>
      <c r="F219" s="31" t="s">
        <v>11</v>
      </c>
      <c r="G219" s="31" t="s">
        <v>19</v>
      </c>
      <c r="H219" s="31" t="s">
        <v>44</v>
      </c>
      <c r="I219" s="31" t="s">
        <v>10</v>
      </c>
      <c r="J219" s="31" t="s">
        <v>12</v>
      </c>
      <c r="K219" s="31" t="s">
        <v>882</v>
      </c>
      <c r="L219" s="33">
        <v>2181</v>
      </c>
      <c r="M219" s="150">
        <v>68545.569254999995</v>
      </c>
      <c r="N219" s="34">
        <v>3796.5400000000009</v>
      </c>
      <c r="O219" s="34">
        <v>0</v>
      </c>
      <c r="P219" s="30">
        <v>94578.499254999988</v>
      </c>
      <c r="Q219" s="35">
        <v>3825.1904220000001</v>
      </c>
      <c r="R219" s="36">
        <v>0</v>
      </c>
      <c r="S219" s="36">
        <v>4370.8373748588219</v>
      </c>
      <c r="T219" s="36">
        <v>-0.47759246551868273</v>
      </c>
      <c r="U219" s="37">
        <v>4370.3833495725539</v>
      </c>
      <c r="V219" s="38">
        <v>8195.5737715725536</v>
      </c>
      <c r="W219" s="34">
        <v>102774.07302657254</v>
      </c>
      <c r="X219" s="34">
        <v>8195.3200778588216</v>
      </c>
      <c r="Y219" s="33">
        <v>94578.752948713722</v>
      </c>
      <c r="Z219" s="144">
        <v>0</v>
      </c>
      <c r="AA219" s="34">
        <v>3082.8479648670882</v>
      </c>
      <c r="AB219" s="34">
        <v>11847.962474870272</v>
      </c>
      <c r="AC219" s="34">
        <v>9142.1299999999992</v>
      </c>
      <c r="AD219" s="34">
        <v>2707.5825625000002</v>
      </c>
      <c r="AE219" s="34">
        <v>69.260000000000005</v>
      </c>
      <c r="AF219" s="34">
        <v>26849.783002237356</v>
      </c>
      <c r="AG219" s="136">
        <v>17265</v>
      </c>
      <c r="AH219" s="34">
        <v>24405.39</v>
      </c>
      <c r="AI219" s="34">
        <v>0</v>
      </c>
      <c r="AJ219" s="34">
        <v>0</v>
      </c>
      <c r="AK219" s="34">
        <v>0</v>
      </c>
      <c r="AL219" s="34">
        <v>17265</v>
      </c>
      <c r="AM219" s="34">
        <v>24405.39</v>
      </c>
      <c r="AN219" s="34">
        <v>7140.3899999999994</v>
      </c>
      <c r="AO219" s="34">
        <v>94578.499254999988</v>
      </c>
      <c r="AP219" s="34">
        <v>87438.109254999988</v>
      </c>
      <c r="AQ219" s="34">
        <v>7140.3899999999994</v>
      </c>
      <c r="AR219" s="34">
        <v>3796.5400000000009</v>
      </c>
      <c r="AS219" s="34">
        <v>0</v>
      </c>
    </row>
    <row r="220" spans="2:45" s="1" customFormat="1" ht="14.25" x14ac:dyDescent="0.2">
      <c r="B220" s="31" t="s">
        <v>4794</v>
      </c>
      <c r="C220" s="32" t="s">
        <v>1964</v>
      </c>
      <c r="D220" s="31" t="s">
        <v>1965</v>
      </c>
      <c r="E220" s="31" t="s">
        <v>13</v>
      </c>
      <c r="F220" s="31" t="s">
        <v>11</v>
      </c>
      <c r="G220" s="31" t="s">
        <v>19</v>
      </c>
      <c r="H220" s="31" t="s">
        <v>44</v>
      </c>
      <c r="I220" s="31" t="s">
        <v>10</v>
      </c>
      <c r="J220" s="31" t="s">
        <v>12</v>
      </c>
      <c r="K220" s="31" t="s">
        <v>1966</v>
      </c>
      <c r="L220" s="33">
        <v>2445</v>
      </c>
      <c r="M220" s="150">
        <v>73647.599977999998</v>
      </c>
      <c r="N220" s="34">
        <v>-17569</v>
      </c>
      <c r="O220" s="34">
        <v>3896.0636912343339</v>
      </c>
      <c r="P220" s="30">
        <v>46163.599977999984</v>
      </c>
      <c r="Q220" s="35">
        <v>4069.2010890000001</v>
      </c>
      <c r="R220" s="36">
        <v>0</v>
      </c>
      <c r="S220" s="36">
        <v>2552.3639405724089</v>
      </c>
      <c r="T220" s="36">
        <v>2337.6360594275911</v>
      </c>
      <c r="U220" s="37">
        <v>4890.0263693408042</v>
      </c>
      <c r="V220" s="38">
        <v>8959.2274583408034</v>
      </c>
      <c r="W220" s="34">
        <v>55122.827436340784</v>
      </c>
      <c r="X220" s="34">
        <v>4785.6823885724007</v>
      </c>
      <c r="Y220" s="33">
        <v>50337.145047768383</v>
      </c>
      <c r="Z220" s="144">
        <v>0</v>
      </c>
      <c r="AA220" s="34">
        <v>8084.4666950222108</v>
      </c>
      <c r="AB220" s="34">
        <v>20474.3610673773</v>
      </c>
      <c r="AC220" s="34">
        <v>10248.74</v>
      </c>
      <c r="AD220" s="34">
        <v>1972.8206778000001</v>
      </c>
      <c r="AE220" s="34">
        <v>0</v>
      </c>
      <c r="AF220" s="34">
        <v>40780.388440199509</v>
      </c>
      <c r="AG220" s="136">
        <v>99616</v>
      </c>
      <c r="AH220" s="34">
        <v>102523</v>
      </c>
      <c r="AI220" s="34">
        <v>0</v>
      </c>
      <c r="AJ220" s="34">
        <v>2907</v>
      </c>
      <c r="AK220" s="34">
        <v>2907</v>
      </c>
      <c r="AL220" s="34">
        <v>99616</v>
      </c>
      <c r="AM220" s="34">
        <v>99616</v>
      </c>
      <c r="AN220" s="34">
        <v>0</v>
      </c>
      <c r="AO220" s="34">
        <v>46163.599977999984</v>
      </c>
      <c r="AP220" s="34">
        <v>43256.599977999984</v>
      </c>
      <c r="AQ220" s="34">
        <v>2907</v>
      </c>
      <c r="AR220" s="34">
        <v>-17569</v>
      </c>
      <c r="AS220" s="34">
        <v>0</v>
      </c>
    </row>
    <row r="221" spans="2:45" s="1" customFormat="1" ht="14.25" x14ac:dyDescent="0.2">
      <c r="B221" s="31" t="s">
        <v>4794</v>
      </c>
      <c r="C221" s="32" t="s">
        <v>2392</v>
      </c>
      <c r="D221" s="31" t="s">
        <v>2393</v>
      </c>
      <c r="E221" s="31" t="s">
        <v>13</v>
      </c>
      <c r="F221" s="31" t="s">
        <v>11</v>
      </c>
      <c r="G221" s="31" t="s">
        <v>19</v>
      </c>
      <c r="H221" s="31" t="s">
        <v>44</v>
      </c>
      <c r="I221" s="31" t="s">
        <v>10</v>
      </c>
      <c r="J221" s="31" t="s">
        <v>12</v>
      </c>
      <c r="K221" s="31" t="s">
        <v>2394</v>
      </c>
      <c r="L221" s="33">
        <v>1104</v>
      </c>
      <c r="M221" s="150">
        <v>60323.314613999995</v>
      </c>
      <c r="N221" s="34">
        <v>-63005</v>
      </c>
      <c r="O221" s="34">
        <v>42133.036551443445</v>
      </c>
      <c r="P221" s="30">
        <v>24216.014614</v>
      </c>
      <c r="Q221" s="35">
        <v>4173.3447800000004</v>
      </c>
      <c r="R221" s="36">
        <v>0</v>
      </c>
      <c r="S221" s="36">
        <v>1523.3104822862992</v>
      </c>
      <c r="T221" s="36">
        <v>12352.321062163324</v>
      </c>
      <c r="U221" s="37">
        <v>13875.706368837569</v>
      </c>
      <c r="V221" s="38">
        <v>18049.051148837571</v>
      </c>
      <c r="W221" s="34">
        <v>42265.06576283757</v>
      </c>
      <c r="X221" s="34">
        <v>17932.780983729739</v>
      </c>
      <c r="Y221" s="33">
        <v>24332.284779107831</v>
      </c>
      <c r="Z221" s="144">
        <v>71.18054245891814</v>
      </c>
      <c r="AA221" s="34">
        <v>1593.100206460088</v>
      </c>
      <c r="AB221" s="34">
        <v>9066.0082775243227</v>
      </c>
      <c r="AC221" s="34">
        <v>11943.79</v>
      </c>
      <c r="AD221" s="34">
        <v>280</v>
      </c>
      <c r="AE221" s="34">
        <v>0</v>
      </c>
      <c r="AF221" s="34">
        <v>22954.079026443331</v>
      </c>
      <c r="AG221" s="136">
        <v>28186</v>
      </c>
      <c r="AH221" s="34">
        <v>28496.7</v>
      </c>
      <c r="AI221" s="34">
        <v>1353</v>
      </c>
      <c r="AJ221" s="34">
        <v>1663.7</v>
      </c>
      <c r="AK221" s="34">
        <v>310.70000000000005</v>
      </c>
      <c r="AL221" s="34">
        <v>26833</v>
      </c>
      <c r="AM221" s="34">
        <v>26833</v>
      </c>
      <c r="AN221" s="34">
        <v>0</v>
      </c>
      <c r="AO221" s="34">
        <v>24216.014614</v>
      </c>
      <c r="AP221" s="34">
        <v>23905.314613999999</v>
      </c>
      <c r="AQ221" s="34">
        <v>310.70000000000073</v>
      </c>
      <c r="AR221" s="34">
        <v>-63005</v>
      </c>
      <c r="AS221" s="34">
        <v>0</v>
      </c>
    </row>
    <row r="222" spans="2:45" s="1" customFormat="1" ht="14.25" x14ac:dyDescent="0.2">
      <c r="B222" s="31" t="s">
        <v>4794</v>
      </c>
      <c r="C222" s="32" t="s">
        <v>460</v>
      </c>
      <c r="D222" s="31" t="s">
        <v>461</v>
      </c>
      <c r="E222" s="31" t="s">
        <v>13</v>
      </c>
      <c r="F222" s="31" t="s">
        <v>11</v>
      </c>
      <c r="G222" s="31" t="s">
        <v>19</v>
      </c>
      <c r="H222" s="31" t="s">
        <v>44</v>
      </c>
      <c r="I222" s="31" t="s">
        <v>10</v>
      </c>
      <c r="J222" s="31" t="s">
        <v>14</v>
      </c>
      <c r="K222" s="31" t="s">
        <v>462</v>
      </c>
      <c r="L222" s="33">
        <v>9647</v>
      </c>
      <c r="M222" s="150">
        <v>496329.67702499998</v>
      </c>
      <c r="N222" s="34">
        <v>-329280</v>
      </c>
      <c r="O222" s="34">
        <v>158936.47707154517</v>
      </c>
      <c r="P222" s="30">
        <v>292154.47702499991</v>
      </c>
      <c r="Q222" s="35">
        <v>44011.056103000003</v>
      </c>
      <c r="R222" s="36">
        <v>0</v>
      </c>
      <c r="S222" s="36">
        <v>17596.894944006759</v>
      </c>
      <c r="T222" s="36">
        <v>1697.105055993241</v>
      </c>
      <c r="U222" s="37">
        <v>19294.104042957359</v>
      </c>
      <c r="V222" s="38">
        <v>63305.160145957358</v>
      </c>
      <c r="W222" s="34">
        <v>355459.63717095728</v>
      </c>
      <c r="X222" s="34">
        <v>32994.178020006744</v>
      </c>
      <c r="Y222" s="33">
        <v>322465.45915095054</v>
      </c>
      <c r="Z222" s="144">
        <v>0</v>
      </c>
      <c r="AA222" s="34">
        <v>66748.025044942086</v>
      </c>
      <c r="AB222" s="34">
        <v>64975.371301190986</v>
      </c>
      <c r="AC222" s="34">
        <v>40437.46</v>
      </c>
      <c r="AD222" s="34">
        <v>11459.305553853779</v>
      </c>
      <c r="AE222" s="34">
        <v>5847.9</v>
      </c>
      <c r="AF222" s="34">
        <v>189468.06189998685</v>
      </c>
      <c r="AG222" s="136">
        <v>186251</v>
      </c>
      <c r="AH222" s="34">
        <v>191385.8</v>
      </c>
      <c r="AI222" s="34">
        <v>18948</v>
      </c>
      <c r="AJ222" s="34">
        <v>24082.800000000003</v>
      </c>
      <c r="AK222" s="34">
        <v>5134.8000000000029</v>
      </c>
      <c r="AL222" s="34">
        <v>167303</v>
      </c>
      <c r="AM222" s="34">
        <v>167303</v>
      </c>
      <c r="AN222" s="34">
        <v>0</v>
      </c>
      <c r="AO222" s="34">
        <v>292154.47702499991</v>
      </c>
      <c r="AP222" s="34">
        <v>287019.67702499992</v>
      </c>
      <c r="AQ222" s="34">
        <v>5134.7999999999884</v>
      </c>
      <c r="AR222" s="34">
        <v>-329280</v>
      </c>
      <c r="AS222" s="34">
        <v>0</v>
      </c>
    </row>
    <row r="223" spans="2:45" s="1" customFormat="1" ht="14.25" x14ac:dyDescent="0.2">
      <c r="B223" s="31" t="s">
        <v>4794</v>
      </c>
      <c r="C223" s="32" t="s">
        <v>2617</v>
      </c>
      <c r="D223" s="31" t="s">
        <v>2618</v>
      </c>
      <c r="E223" s="31" t="s">
        <v>13</v>
      </c>
      <c r="F223" s="31" t="s">
        <v>11</v>
      </c>
      <c r="G223" s="31" t="s">
        <v>19</v>
      </c>
      <c r="H223" s="31" t="s">
        <v>44</v>
      </c>
      <c r="I223" s="31" t="s">
        <v>10</v>
      </c>
      <c r="J223" s="31" t="s">
        <v>15</v>
      </c>
      <c r="K223" s="31" t="s">
        <v>2619</v>
      </c>
      <c r="L223" s="33">
        <v>30445</v>
      </c>
      <c r="M223" s="150">
        <v>1837331.5492509999</v>
      </c>
      <c r="N223" s="34">
        <v>-1563850.38</v>
      </c>
      <c r="O223" s="34">
        <v>1036275.2110370303</v>
      </c>
      <c r="P223" s="30">
        <v>931979.32417610008</v>
      </c>
      <c r="Q223" s="35">
        <v>129701.709089</v>
      </c>
      <c r="R223" s="36">
        <v>0</v>
      </c>
      <c r="S223" s="36">
        <v>58666.121262879671</v>
      </c>
      <c r="T223" s="36">
        <v>21298.714783019539</v>
      </c>
      <c r="U223" s="37">
        <v>79965.267256536012</v>
      </c>
      <c r="V223" s="38">
        <v>209666.97634553601</v>
      </c>
      <c r="W223" s="34">
        <v>1141646.3005216361</v>
      </c>
      <c r="X223" s="34">
        <v>135926.01124480972</v>
      </c>
      <c r="Y223" s="33">
        <v>1005720.2892768264</v>
      </c>
      <c r="Z223" s="144">
        <v>0</v>
      </c>
      <c r="AA223" s="34">
        <v>103266.65536781546</v>
      </c>
      <c r="AB223" s="34">
        <v>294673.2828948634</v>
      </c>
      <c r="AC223" s="34">
        <v>127616.7</v>
      </c>
      <c r="AD223" s="34">
        <v>19704.879555061376</v>
      </c>
      <c r="AE223" s="34">
        <v>4172.9799999999996</v>
      </c>
      <c r="AF223" s="34">
        <v>549434.49781774019</v>
      </c>
      <c r="AG223" s="136">
        <v>797899</v>
      </c>
      <c r="AH223" s="34">
        <v>981632.15492510004</v>
      </c>
      <c r="AI223" s="34">
        <v>0</v>
      </c>
      <c r="AJ223" s="34">
        <v>183733.15492510001</v>
      </c>
      <c r="AK223" s="34">
        <v>183733.15492510001</v>
      </c>
      <c r="AL223" s="34">
        <v>797899</v>
      </c>
      <c r="AM223" s="34">
        <v>797899</v>
      </c>
      <c r="AN223" s="34">
        <v>0</v>
      </c>
      <c r="AO223" s="34">
        <v>931979.32417610008</v>
      </c>
      <c r="AP223" s="34">
        <v>748246.16925100004</v>
      </c>
      <c r="AQ223" s="34">
        <v>183733.15492510004</v>
      </c>
      <c r="AR223" s="34">
        <v>-1609985.98</v>
      </c>
      <c r="AS223" s="34">
        <v>46135.600000000093</v>
      </c>
    </row>
    <row r="224" spans="2:45" s="1" customFormat="1" ht="14.25" x14ac:dyDescent="0.2">
      <c r="B224" s="31" t="s">
        <v>4794</v>
      </c>
      <c r="C224" s="32" t="s">
        <v>2813</v>
      </c>
      <c r="D224" s="31" t="s">
        <v>2814</v>
      </c>
      <c r="E224" s="31" t="s">
        <v>13</v>
      </c>
      <c r="F224" s="31" t="s">
        <v>11</v>
      </c>
      <c r="G224" s="31" t="s">
        <v>19</v>
      </c>
      <c r="H224" s="31" t="s">
        <v>44</v>
      </c>
      <c r="I224" s="31" t="s">
        <v>10</v>
      </c>
      <c r="J224" s="31" t="s">
        <v>16</v>
      </c>
      <c r="K224" s="31" t="s">
        <v>2815</v>
      </c>
      <c r="L224" s="33">
        <v>10771</v>
      </c>
      <c r="M224" s="150">
        <v>361662.83237700001</v>
      </c>
      <c r="N224" s="34">
        <v>5287.140000000014</v>
      </c>
      <c r="O224" s="34">
        <v>0</v>
      </c>
      <c r="P224" s="30">
        <v>555662.25561470003</v>
      </c>
      <c r="Q224" s="35">
        <v>15057.888998</v>
      </c>
      <c r="R224" s="36">
        <v>0</v>
      </c>
      <c r="S224" s="36">
        <v>6637.8066971454064</v>
      </c>
      <c r="T224" s="36">
        <v>14904.193302854594</v>
      </c>
      <c r="U224" s="37">
        <v>21542.116165304622</v>
      </c>
      <c r="V224" s="38">
        <v>36600.005163304624</v>
      </c>
      <c r="W224" s="34">
        <v>592262.26077800465</v>
      </c>
      <c r="X224" s="34">
        <v>12445.887557145441</v>
      </c>
      <c r="Y224" s="33">
        <v>579816.37322085921</v>
      </c>
      <c r="Z224" s="144">
        <v>0</v>
      </c>
      <c r="AA224" s="34">
        <v>10514.221455360792</v>
      </c>
      <c r="AB224" s="34">
        <v>82393.12937484117</v>
      </c>
      <c r="AC224" s="34">
        <v>45148.94</v>
      </c>
      <c r="AD224" s="34">
        <v>17736.236561509999</v>
      </c>
      <c r="AE224" s="34">
        <v>2373.84</v>
      </c>
      <c r="AF224" s="34">
        <v>158166.36739171194</v>
      </c>
      <c r="AG224" s="136">
        <v>152546</v>
      </c>
      <c r="AH224" s="34">
        <v>188712.2832377</v>
      </c>
      <c r="AI224" s="34">
        <v>0</v>
      </c>
      <c r="AJ224" s="34">
        <v>36166.283237700001</v>
      </c>
      <c r="AK224" s="34">
        <v>36166.283237700001</v>
      </c>
      <c r="AL224" s="34">
        <v>152546</v>
      </c>
      <c r="AM224" s="34">
        <v>152546</v>
      </c>
      <c r="AN224" s="34">
        <v>0</v>
      </c>
      <c r="AO224" s="34">
        <v>555662.25561470003</v>
      </c>
      <c r="AP224" s="34">
        <v>519495.97237700003</v>
      </c>
      <c r="AQ224" s="34">
        <v>36166.283237700001</v>
      </c>
      <c r="AR224" s="34">
        <v>-114692.85999999999</v>
      </c>
      <c r="AS224" s="34">
        <v>119980</v>
      </c>
    </row>
    <row r="225" spans="2:45" s="1" customFormat="1" ht="14.25" x14ac:dyDescent="0.2">
      <c r="B225" s="31" t="s">
        <v>4794</v>
      </c>
      <c r="C225" s="32" t="s">
        <v>4287</v>
      </c>
      <c r="D225" s="31" t="s">
        <v>4288</v>
      </c>
      <c r="E225" s="31" t="s">
        <v>13</v>
      </c>
      <c r="F225" s="31" t="s">
        <v>11</v>
      </c>
      <c r="G225" s="31" t="s">
        <v>19</v>
      </c>
      <c r="H225" s="31" t="s">
        <v>44</v>
      </c>
      <c r="I225" s="31" t="s">
        <v>10</v>
      </c>
      <c r="J225" s="31" t="s">
        <v>12</v>
      </c>
      <c r="K225" s="31" t="s">
        <v>4289</v>
      </c>
      <c r="L225" s="33">
        <v>1381</v>
      </c>
      <c r="M225" s="150">
        <v>39099.877213</v>
      </c>
      <c r="N225" s="34">
        <v>33827</v>
      </c>
      <c r="O225" s="34">
        <v>0</v>
      </c>
      <c r="P225" s="30">
        <v>107027.877213</v>
      </c>
      <c r="Q225" s="35">
        <v>5866.9261749999996</v>
      </c>
      <c r="R225" s="36">
        <v>0</v>
      </c>
      <c r="S225" s="36">
        <v>1186.3091268575984</v>
      </c>
      <c r="T225" s="36">
        <v>1575.6908731424016</v>
      </c>
      <c r="U225" s="37">
        <v>2762.0148940939266</v>
      </c>
      <c r="V225" s="38">
        <v>8628.9410690939258</v>
      </c>
      <c r="W225" s="34">
        <v>115656.81828209393</v>
      </c>
      <c r="X225" s="34">
        <v>2224.3296128575894</v>
      </c>
      <c r="Y225" s="33">
        <v>113432.48866923634</v>
      </c>
      <c r="Z225" s="144">
        <v>0</v>
      </c>
      <c r="AA225" s="34">
        <v>54181.981399840064</v>
      </c>
      <c r="AB225" s="34">
        <v>5524.8907708373472</v>
      </c>
      <c r="AC225" s="34">
        <v>5788.76</v>
      </c>
      <c r="AD225" s="34">
        <v>816.28016085000002</v>
      </c>
      <c r="AE225" s="34">
        <v>0</v>
      </c>
      <c r="AF225" s="34">
        <v>66311.912331527405</v>
      </c>
      <c r="AG225" s="136">
        <v>37886</v>
      </c>
      <c r="AH225" s="34">
        <v>37886</v>
      </c>
      <c r="AI225" s="34">
        <v>0</v>
      </c>
      <c r="AJ225" s="34">
        <v>0</v>
      </c>
      <c r="AK225" s="34">
        <v>0</v>
      </c>
      <c r="AL225" s="34">
        <v>37886</v>
      </c>
      <c r="AM225" s="34">
        <v>37886</v>
      </c>
      <c r="AN225" s="34">
        <v>0</v>
      </c>
      <c r="AO225" s="34">
        <v>107027.877213</v>
      </c>
      <c r="AP225" s="34">
        <v>107027.877213</v>
      </c>
      <c r="AQ225" s="34">
        <v>0</v>
      </c>
      <c r="AR225" s="34">
        <v>33827</v>
      </c>
      <c r="AS225" s="34">
        <v>0</v>
      </c>
    </row>
    <row r="226" spans="2:45" s="1" customFormat="1" ht="14.25" x14ac:dyDescent="0.2">
      <c r="B226" s="31" t="s">
        <v>4794</v>
      </c>
      <c r="C226" s="32" t="s">
        <v>4713</v>
      </c>
      <c r="D226" s="31" t="s">
        <v>4714</v>
      </c>
      <c r="E226" s="31" t="s">
        <v>13</v>
      </c>
      <c r="F226" s="31" t="s">
        <v>11</v>
      </c>
      <c r="G226" s="31" t="s">
        <v>19</v>
      </c>
      <c r="H226" s="31" t="s">
        <v>44</v>
      </c>
      <c r="I226" s="31" t="s">
        <v>10</v>
      </c>
      <c r="J226" s="31" t="s">
        <v>14</v>
      </c>
      <c r="K226" s="31" t="s">
        <v>4715</v>
      </c>
      <c r="L226" s="33">
        <v>9850</v>
      </c>
      <c r="M226" s="150">
        <v>502246.75825700001</v>
      </c>
      <c r="N226" s="34">
        <v>-268743</v>
      </c>
      <c r="O226" s="34">
        <v>222869.47596717242</v>
      </c>
      <c r="P226" s="30">
        <v>110853.00825700001</v>
      </c>
      <c r="Q226" s="35">
        <v>18211.213610999999</v>
      </c>
      <c r="R226" s="36">
        <v>0</v>
      </c>
      <c r="S226" s="36">
        <v>15362.517220577329</v>
      </c>
      <c r="T226" s="36">
        <v>87839.631450092813</v>
      </c>
      <c r="U226" s="37">
        <v>103202.70518859038</v>
      </c>
      <c r="V226" s="38">
        <v>121413.91879959038</v>
      </c>
      <c r="W226" s="34">
        <v>232266.92705659039</v>
      </c>
      <c r="X226" s="34">
        <v>136052.17645574975</v>
      </c>
      <c r="Y226" s="33">
        <v>96214.750600840634</v>
      </c>
      <c r="Z226" s="144">
        <v>0</v>
      </c>
      <c r="AA226" s="34">
        <v>15705.220083620125</v>
      </c>
      <c r="AB226" s="34">
        <v>67056.033167032714</v>
      </c>
      <c r="AC226" s="34">
        <v>41288.370000000003</v>
      </c>
      <c r="AD226" s="34">
        <v>7168.6310181468998</v>
      </c>
      <c r="AE226" s="34">
        <v>2318.9</v>
      </c>
      <c r="AF226" s="34">
        <v>133537.15426879973</v>
      </c>
      <c r="AG226" s="136">
        <v>24725</v>
      </c>
      <c r="AH226" s="34">
        <v>120613.25</v>
      </c>
      <c r="AI226" s="34">
        <v>0</v>
      </c>
      <c r="AJ226" s="34">
        <v>12332.2</v>
      </c>
      <c r="AK226" s="34">
        <v>12332.2</v>
      </c>
      <c r="AL226" s="34">
        <v>24725</v>
      </c>
      <c r="AM226" s="34">
        <v>108281.05</v>
      </c>
      <c r="AN226" s="34">
        <v>83556.05</v>
      </c>
      <c r="AO226" s="34">
        <v>110853.00825700001</v>
      </c>
      <c r="AP226" s="34">
        <v>14964.758257000009</v>
      </c>
      <c r="AQ226" s="34">
        <v>95888.25</v>
      </c>
      <c r="AR226" s="34">
        <v>-268743</v>
      </c>
      <c r="AS226" s="34">
        <v>0</v>
      </c>
    </row>
    <row r="227" spans="2:45" s="1" customFormat="1" ht="14.25" x14ac:dyDescent="0.2">
      <c r="B227" s="31" t="s">
        <v>4794</v>
      </c>
      <c r="C227" s="32" t="s">
        <v>4323</v>
      </c>
      <c r="D227" s="31" t="s">
        <v>4324</v>
      </c>
      <c r="E227" s="31" t="s">
        <v>13</v>
      </c>
      <c r="F227" s="31" t="s">
        <v>11</v>
      </c>
      <c r="G227" s="31" t="s">
        <v>19</v>
      </c>
      <c r="H227" s="31" t="s">
        <v>44</v>
      </c>
      <c r="I227" s="31" t="s">
        <v>10</v>
      </c>
      <c r="J227" s="31" t="s">
        <v>12</v>
      </c>
      <c r="K227" s="31" t="s">
        <v>4325</v>
      </c>
      <c r="L227" s="33">
        <v>4251</v>
      </c>
      <c r="M227" s="150">
        <v>135044.58650200002</v>
      </c>
      <c r="N227" s="34">
        <v>23074.100000000006</v>
      </c>
      <c r="O227" s="34">
        <v>0</v>
      </c>
      <c r="P227" s="30">
        <v>320955.14515220001</v>
      </c>
      <c r="Q227" s="35">
        <v>12001.520544999999</v>
      </c>
      <c r="R227" s="36">
        <v>0</v>
      </c>
      <c r="S227" s="36">
        <v>7686.267958860095</v>
      </c>
      <c r="T227" s="36">
        <v>815.73204113990505</v>
      </c>
      <c r="U227" s="37">
        <v>8502.0458470624781</v>
      </c>
      <c r="V227" s="38">
        <v>20503.566392062479</v>
      </c>
      <c r="W227" s="34">
        <v>341458.71154426248</v>
      </c>
      <c r="X227" s="34">
        <v>14411.752422860067</v>
      </c>
      <c r="Y227" s="33">
        <v>327046.95912140241</v>
      </c>
      <c r="Z227" s="144">
        <v>0</v>
      </c>
      <c r="AA227" s="34">
        <v>11656.886819206858</v>
      </c>
      <c r="AB227" s="34">
        <v>35293.987131244692</v>
      </c>
      <c r="AC227" s="34">
        <v>17818.97</v>
      </c>
      <c r="AD227" s="34">
        <v>1449.8714680330795</v>
      </c>
      <c r="AE227" s="34">
        <v>914.59</v>
      </c>
      <c r="AF227" s="34">
        <v>67134.305418484626</v>
      </c>
      <c r="AG227" s="136">
        <v>174028</v>
      </c>
      <c r="AH227" s="34">
        <v>187532.45865019999</v>
      </c>
      <c r="AI227" s="34">
        <v>0</v>
      </c>
      <c r="AJ227" s="34">
        <v>13504.458650200002</v>
      </c>
      <c r="AK227" s="34">
        <v>13504.458650200002</v>
      </c>
      <c r="AL227" s="34">
        <v>174028</v>
      </c>
      <c r="AM227" s="34">
        <v>174028</v>
      </c>
      <c r="AN227" s="34">
        <v>0</v>
      </c>
      <c r="AO227" s="34">
        <v>320955.14515220001</v>
      </c>
      <c r="AP227" s="34">
        <v>307450.68650200003</v>
      </c>
      <c r="AQ227" s="34">
        <v>13504.458650199987</v>
      </c>
      <c r="AR227" s="34">
        <v>-66269</v>
      </c>
      <c r="AS227" s="34">
        <v>89343.1</v>
      </c>
    </row>
    <row r="228" spans="2:45" s="1" customFormat="1" ht="14.25" x14ac:dyDescent="0.2">
      <c r="B228" s="31" t="s">
        <v>4794</v>
      </c>
      <c r="C228" s="32" t="s">
        <v>1235</v>
      </c>
      <c r="D228" s="31" t="s">
        <v>1236</v>
      </c>
      <c r="E228" s="31" t="s">
        <v>13</v>
      </c>
      <c r="F228" s="31" t="s">
        <v>11</v>
      </c>
      <c r="G228" s="31" t="s">
        <v>19</v>
      </c>
      <c r="H228" s="31" t="s">
        <v>44</v>
      </c>
      <c r="I228" s="31" t="s">
        <v>10</v>
      </c>
      <c r="J228" s="31" t="s">
        <v>12</v>
      </c>
      <c r="K228" s="31" t="s">
        <v>1237</v>
      </c>
      <c r="L228" s="33">
        <v>1011</v>
      </c>
      <c r="M228" s="150">
        <v>132136.53548300001</v>
      </c>
      <c r="N228" s="34">
        <v>-30267</v>
      </c>
      <c r="O228" s="34">
        <v>20524.804589339517</v>
      </c>
      <c r="P228" s="30">
        <v>69761.925482999999</v>
      </c>
      <c r="Q228" s="35">
        <v>3538.0418890000001</v>
      </c>
      <c r="R228" s="36">
        <v>0</v>
      </c>
      <c r="S228" s="36">
        <v>298.21705714297167</v>
      </c>
      <c r="T228" s="36">
        <v>1723.7829428570283</v>
      </c>
      <c r="U228" s="37">
        <v>2022.0109036415347</v>
      </c>
      <c r="V228" s="38">
        <v>5560.0527926415343</v>
      </c>
      <c r="W228" s="34">
        <v>75321.978275641537</v>
      </c>
      <c r="X228" s="34">
        <v>559.15698214297299</v>
      </c>
      <c r="Y228" s="33">
        <v>74762.821293498564</v>
      </c>
      <c r="Z228" s="144">
        <v>0</v>
      </c>
      <c r="AA228" s="34">
        <v>7458.3643124787386</v>
      </c>
      <c r="AB228" s="34">
        <v>9929.0437950254727</v>
      </c>
      <c r="AC228" s="34">
        <v>7832.5</v>
      </c>
      <c r="AD228" s="34">
        <v>1499.8050000000001</v>
      </c>
      <c r="AE228" s="34">
        <v>7582.72</v>
      </c>
      <c r="AF228" s="34">
        <v>34302.433107504214</v>
      </c>
      <c r="AG228" s="136">
        <v>0</v>
      </c>
      <c r="AH228" s="34">
        <v>15939.39</v>
      </c>
      <c r="AI228" s="34">
        <v>0</v>
      </c>
      <c r="AJ228" s="34">
        <v>4626.3</v>
      </c>
      <c r="AK228" s="34">
        <v>4626.3</v>
      </c>
      <c r="AL228" s="34">
        <v>0</v>
      </c>
      <c r="AM228" s="34">
        <v>11313.09</v>
      </c>
      <c r="AN228" s="34">
        <v>11313.09</v>
      </c>
      <c r="AO228" s="34">
        <v>69761.925482999999</v>
      </c>
      <c r="AP228" s="34">
        <v>53822.535483</v>
      </c>
      <c r="AQ228" s="34">
        <v>15939.39</v>
      </c>
      <c r="AR228" s="34">
        <v>-30267</v>
      </c>
      <c r="AS228" s="34">
        <v>0</v>
      </c>
    </row>
    <row r="229" spans="2:45" s="1" customFormat="1" ht="14.25" x14ac:dyDescent="0.2">
      <c r="B229" s="31" t="s">
        <v>4794</v>
      </c>
      <c r="C229" s="32" t="s">
        <v>3943</v>
      </c>
      <c r="D229" s="31" t="s">
        <v>3944</v>
      </c>
      <c r="E229" s="31" t="s">
        <v>13</v>
      </c>
      <c r="F229" s="31" t="s">
        <v>11</v>
      </c>
      <c r="G229" s="31" t="s">
        <v>19</v>
      </c>
      <c r="H229" s="31" t="s">
        <v>44</v>
      </c>
      <c r="I229" s="31" t="s">
        <v>10</v>
      </c>
      <c r="J229" s="31" t="s">
        <v>12</v>
      </c>
      <c r="K229" s="31" t="s">
        <v>3945</v>
      </c>
      <c r="L229" s="33">
        <v>4387</v>
      </c>
      <c r="M229" s="150">
        <v>131540.641837</v>
      </c>
      <c r="N229" s="34">
        <v>-42393</v>
      </c>
      <c r="O229" s="34">
        <v>2278.7856774947554</v>
      </c>
      <c r="P229" s="30">
        <v>126834.84183699999</v>
      </c>
      <c r="Q229" s="35">
        <v>15386.765541999999</v>
      </c>
      <c r="R229" s="36">
        <v>0</v>
      </c>
      <c r="S229" s="36">
        <v>11674.323358861628</v>
      </c>
      <c r="T229" s="36">
        <v>-156.74027704943728</v>
      </c>
      <c r="U229" s="37">
        <v>11517.645190416182</v>
      </c>
      <c r="V229" s="38">
        <v>26904.410732416181</v>
      </c>
      <c r="W229" s="34">
        <v>153739.25256941616</v>
      </c>
      <c r="X229" s="34">
        <v>21889.356297861581</v>
      </c>
      <c r="Y229" s="33">
        <v>131849.89627155458</v>
      </c>
      <c r="Z229" s="144">
        <v>0</v>
      </c>
      <c r="AA229" s="34">
        <v>2708.3735440830669</v>
      </c>
      <c r="AB229" s="34">
        <v>34334.349030064557</v>
      </c>
      <c r="AC229" s="34">
        <v>18389.04</v>
      </c>
      <c r="AD229" s="34">
        <v>11314.25</v>
      </c>
      <c r="AE229" s="34">
        <v>303.62</v>
      </c>
      <c r="AF229" s="34">
        <v>67049.632574147618</v>
      </c>
      <c r="AG229" s="136">
        <v>103693</v>
      </c>
      <c r="AH229" s="34">
        <v>112057.2</v>
      </c>
      <c r="AI229" s="34">
        <v>0</v>
      </c>
      <c r="AJ229" s="34">
        <v>8364.2000000000007</v>
      </c>
      <c r="AK229" s="34">
        <v>8364.2000000000007</v>
      </c>
      <c r="AL229" s="34">
        <v>103693</v>
      </c>
      <c r="AM229" s="34">
        <v>103693</v>
      </c>
      <c r="AN229" s="34">
        <v>0</v>
      </c>
      <c r="AO229" s="34">
        <v>126834.84183699999</v>
      </c>
      <c r="AP229" s="34">
        <v>118470.64183699999</v>
      </c>
      <c r="AQ229" s="34">
        <v>8364.2000000000116</v>
      </c>
      <c r="AR229" s="34">
        <v>-42393</v>
      </c>
      <c r="AS229" s="34">
        <v>0</v>
      </c>
    </row>
    <row r="230" spans="2:45" s="1" customFormat="1" ht="14.25" x14ac:dyDescent="0.2">
      <c r="B230" s="31" t="s">
        <v>4794</v>
      </c>
      <c r="C230" s="32" t="s">
        <v>1430</v>
      </c>
      <c r="D230" s="31" t="s">
        <v>1431</v>
      </c>
      <c r="E230" s="31" t="s">
        <v>13</v>
      </c>
      <c r="F230" s="31" t="s">
        <v>11</v>
      </c>
      <c r="G230" s="31" t="s">
        <v>19</v>
      </c>
      <c r="H230" s="31" t="s">
        <v>44</v>
      </c>
      <c r="I230" s="31" t="s">
        <v>10</v>
      </c>
      <c r="J230" s="31" t="s">
        <v>21</v>
      </c>
      <c r="K230" s="31" t="s">
        <v>1432</v>
      </c>
      <c r="L230" s="33">
        <v>596</v>
      </c>
      <c r="M230" s="150">
        <v>31093.311402000003</v>
      </c>
      <c r="N230" s="34">
        <v>3386</v>
      </c>
      <c r="O230" s="34">
        <v>0</v>
      </c>
      <c r="P230" s="30">
        <v>49799.311402000007</v>
      </c>
      <c r="Q230" s="35">
        <v>761.84554600000001</v>
      </c>
      <c r="R230" s="36">
        <v>0</v>
      </c>
      <c r="S230" s="36">
        <v>406.13083200015603</v>
      </c>
      <c r="T230" s="36">
        <v>785.86916799984397</v>
      </c>
      <c r="U230" s="37">
        <v>1192.0064278638524</v>
      </c>
      <c r="V230" s="38">
        <v>1953.8519738638524</v>
      </c>
      <c r="W230" s="34">
        <v>51753.163375863856</v>
      </c>
      <c r="X230" s="34">
        <v>761.4953100001585</v>
      </c>
      <c r="Y230" s="33">
        <v>50991.668065863698</v>
      </c>
      <c r="Z230" s="144">
        <v>0</v>
      </c>
      <c r="AA230" s="34">
        <v>1923.7524989606954</v>
      </c>
      <c r="AB230" s="34">
        <v>2579.2150962422229</v>
      </c>
      <c r="AC230" s="34">
        <v>5615</v>
      </c>
      <c r="AD230" s="34">
        <v>224</v>
      </c>
      <c r="AE230" s="34">
        <v>165.23</v>
      </c>
      <c r="AF230" s="34">
        <v>10507.197595202917</v>
      </c>
      <c r="AG230" s="136">
        <v>15320</v>
      </c>
      <c r="AH230" s="34">
        <v>15320</v>
      </c>
      <c r="AI230" s="34">
        <v>0</v>
      </c>
      <c r="AJ230" s="34">
        <v>0</v>
      </c>
      <c r="AK230" s="34">
        <v>0</v>
      </c>
      <c r="AL230" s="34">
        <v>15320</v>
      </c>
      <c r="AM230" s="34">
        <v>15320</v>
      </c>
      <c r="AN230" s="34">
        <v>0</v>
      </c>
      <c r="AO230" s="34">
        <v>49799.311402000007</v>
      </c>
      <c r="AP230" s="34">
        <v>49799.311402000007</v>
      </c>
      <c r="AQ230" s="34">
        <v>0</v>
      </c>
      <c r="AR230" s="34">
        <v>3386</v>
      </c>
      <c r="AS230" s="34">
        <v>0</v>
      </c>
    </row>
    <row r="231" spans="2:45" s="1" customFormat="1" ht="14.25" x14ac:dyDescent="0.2">
      <c r="B231" s="31" t="s">
        <v>4794</v>
      </c>
      <c r="C231" s="32" t="s">
        <v>1193</v>
      </c>
      <c r="D231" s="31" t="s">
        <v>1194</v>
      </c>
      <c r="E231" s="31" t="s">
        <v>13</v>
      </c>
      <c r="F231" s="31" t="s">
        <v>11</v>
      </c>
      <c r="G231" s="31" t="s">
        <v>19</v>
      </c>
      <c r="H231" s="31" t="s">
        <v>44</v>
      </c>
      <c r="I231" s="31" t="s">
        <v>10</v>
      </c>
      <c r="J231" s="31" t="s">
        <v>21</v>
      </c>
      <c r="K231" s="31" t="s">
        <v>1195</v>
      </c>
      <c r="L231" s="33">
        <v>131</v>
      </c>
      <c r="M231" s="150">
        <v>19403.719514</v>
      </c>
      <c r="N231" s="34">
        <v>-37554</v>
      </c>
      <c r="O231" s="34">
        <v>34095.094536548328</v>
      </c>
      <c r="P231" s="30">
        <v>-13846.280486</v>
      </c>
      <c r="Q231" s="35">
        <v>2994.2724360000002</v>
      </c>
      <c r="R231" s="36">
        <v>13846.280486</v>
      </c>
      <c r="S231" s="36">
        <v>349.45621142870561</v>
      </c>
      <c r="T231" s="36">
        <v>25598.372823790563</v>
      </c>
      <c r="U231" s="37">
        <v>39794.324111083472</v>
      </c>
      <c r="V231" s="38">
        <v>42788.596547083471</v>
      </c>
      <c r="W231" s="34">
        <v>42788.596547083471</v>
      </c>
      <c r="X231" s="34">
        <v>32061.826681977036</v>
      </c>
      <c r="Y231" s="33">
        <v>10726.769865106435</v>
      </c>
      <c r="Z231" s="144">
        <v>0</v>
      </c>
      <c r="AA231" s="34">
        <v>2284.1964076600989</v>
      </c>
      <c r="AB231" s="34">
        <v>5973.7801513671902</v>
      </c>
      <c r="AC231" s="34">
        <v>1144.7</v>
      </c>
      <c r="AD231" s="34">
        <v>592.5</v>
      </c>
      <c r="AE231" s="34">
        <v>3235.56</v>
      </c>
      <c r="AF231" s="34">
        <v>13230.736559027289</v>
      </c>
      <c r="AG231" s="136">
        <v>3614</v>
      </c>
      <c r="AH231" s="34">
        <v>4304</v>
      </c>
      <c r="AI231" s="34">
        <v>0</v>
      </c>
      <c r="AJ231" s="34">
        <v>690</v>
      </c>
      <c r="AK231" s="34">
        <v>690</v>
      </c>
      <c r="AL231" s="34">
        <v>3614</v>
      </c>
      <c r="AM231" s="34">
        <v>3614</v>
      </c>
      <c r="AN231" s="34">
        <v>0</v>
      </c>
      <c r="AO231" s="34">
        <v>-13846.280486</v>
      </c>
      <c r="AP231" s="34">
        <v>-14536.280486</v>
      </c>
      <c r="AQ231" s="34">
        <v>690</v>
      </c>
      <c r="AR231" s="34">
        <v>-37554</v>
      </c>
      <c r="AS231" s="34">
        <v>0</v>
      </c>
    </row>
    <row r="232" spans="2:45" s="1" customFormat="1" ht="14.25" x14ac:dyDescent="0.2">
      <c r="B232" s="31" t="s">
        <v>4794</v>
      </c>
      <c r="C232" s="32" t="s">
        <v>4745</v>
      </c>
      <c r="D232" s="31" t="s">
        <v>4746</v>
      </c>
      <c r="E232" s="31" t="s">
        <v>13</v>
      </c>
      <c r="F232" s="31" t="s">
        <v>11</v>
      </c>
      <c r="G232" s="31" t="s">
        <v>19</v>
      </c>
      <c r="H232" s="31" t="s">
        <v>44</v>
      </c>
      <c r="I232" s="31" t="s">
        <v>10</v>
      </c>
      <c r="J232" s="31" t="s">
        <v>21</v>
      </c>
      <c r="K232" s="31" t="s">
        <v>4747</v>
      </c>
      <c r="L232" s="33">
        <v>213</v>
      </c>
      <c r="M232" s="150">
        <v>14570.787495999999</v>
      </c>
      <c r="N232" s="34">
        <v>-3818</v>
      </c>
      <c r="O232" s="34">
        <v>936.71865822361212</v>
      </c>
      <c r="P232" s="30">
        <v>7969.1404959999982</v>
      </c>
      <c r="Q232" s="35">
        <v>1481.412973</v>
      </c>
      <c r="R232" s="36">
        <v>0</v>
      </c>
      <c r="S232" s="36">
        <v>444.44672114302779</v>
      </c>
      <c r="T232" s="36">
        <v>-0.99690407753246291</v>
      </c>
      <c r="U232" s="37">
        <v>443.45220837006707</v>
      </c>
      <c r="V232" s="38">
        <v>1924.8651813700671</v>
      </c>
      <c r="W232" s="34">
        <v>9894.0056773700653</v>
      </c>
      <c r="X232" s="34">
        <v>833.33760214302856</v>
      </c>
      <c r="Y232" s="33">
        <v>9060.6680752270368</v>
      </c>
      <c r="Z232" s="144">
        <v>0</v>
      </c>
      <c r="AA232" s="34">
        <v>2686.5581467304501</v>
      </c>
      <c r="AB232" s="34">
        <v>2810.1666962886297</v>
      </c>
      <c r="AC232" s="34">
        <v>1160.5700000000002</v>
      </c>
      <c r="AD232" s="34">
        <v>0</v>
      </c>
      <c r="AE232" s="34">
        <v>0</v>
      </c>
      <c r="AF232" s="34">
        <v>6657.2948430190791</v>
      </c>
      <c r="AG232" s="136">
        <v>16</v>
      </c>
      <c r="AH232" s="34">
        <v>2194.3529999999996</v>
      </c>
      <c r="AI232" s="34">
        <v>16</v>
      </c>
      <c r="AJ232" s="34">
        <v>111</v>
      </c>
      <c r="AK232" s="34">
        <v>95</v>
      </c>
      <c r="AL232" s="34">
        <v>0</v>
      </c>
      <c r="AM232" s="34">
        <v>2083.3529999999996</v>
      </c>
      <c r="AN232" s="34">
        <v>2083.3529999999996</v>
      </c>
      <c r="AO232" s="34">
        <v>7969.1404959999982</v>
      </c>
      <c r="AP232" s="34">
        <v>5790.787495999999</v>
      </c>
      <c r="AQ232" s="34">
        <v>2178.3529999999992</v>
      </c>
      <c r="AR232" s="34">
        <v>-3818</v>
      </c>
      <c r="AS232" s="34">
        <v>0</v>
      </c>
    </row>
    <row r="233" spans="2:45" s="1" customFormat="1" ht="14.25" x14ac:dyDescent="0.2">
      <c r="B233" s="31" t="s">
        <v>4794</v>
      </c>
      <c r="C233" s="32" t="s">
        <v>3099</v>
      </c>
      <c r="D233" s="31" t="s">
        <v>3100</v>
      </c>
      <c r="E233" s="31" t="s">
        <v>13</v>
      </c>
      <c r="F233" s="31" t="s">
        <v>11</v>
      </c>
      <c r="G233" s="31" t="s">
        <v>19</v>
      </c>
      <c r="H233" s="31" t="s">
        <v>44</v>
      </c>
      <c r="I233" s="31" t="s">
        <v>10</v>
      </c>
      <c r="J233" s="31" t="s">
        <v>21</v>
      </c>
      <c r="K233" s="31" t="s">
        <v>3101</v>
      </c>
      <c r="L233" s="33">
        <v>260</v>
      </c>
      <c r="M233" s="150">
        <v>36086.105131999997</v>
      </c>
      <c r="N233" s="34">
        <v>572</v>
      </c>
      <c r="O233" s="34">
        <v>0</v>
      </c>
      <c r="P233" s="30">
        <v>32817.165131999995</v>
      </c>
      <c r="Q233" s="35">
        <v>1435.9012700000001</v>
      </c>
      <c r="R233" s="36">
        <v>0</v>
      </c>
      <c r="S233" s="36">
        <v>0</v>
      </c>
      <c r="T233" s="36">
        <v>520</v>
      </c>
      <c r="U233" s="37">
        <v>520.00280410168057</v>
      </c>
      <c r="V233" s="38">
        <v>1955.9040741016806</v>
      </c>
      <c r="W233" s="34">
        <v>34773.069206101674</v>
      </c>
      <c r="X233" s="34">
        <v>0</v>
      </c>
      <c r="Y233" s="33">
        <v>34773.069206101674</v>
      </c>
      <c r="Z233" s="144">
        <v>0</v>
      </c>
      <c r="AA233" s="34">
        <v>959.38514007275694</v>
      </c>
      <c r="AB233" s="34">
        <v>1864.4799181564699</v>
      </c>
      <c r="AC233" s="34">
        <v>2593.2600000000002</v>
      </c>
      <c r="AD233" s="34">
        <v>61</v>
      </c>
      <c r="AE233" s="34">
        <v>0</v>
      </c>
      <c r="AF233" s="34">
        <v>5478.1250582292269</v>
      </c>
      <c r="AG233" s="136">
        <v>0</v>
      </c>
      <c r="AH233" s="34">
        <v>2543.0599999999995</v>
      </c>
      <c r="AI233" s="34">
        <v>0</v>
      </c>
      <c r="AJ233" s="34">
        <v>0</v>
      </c>
      <c r="AK233" s="34">
        <v>0</v>
      </c>
      <c r="AL233" s="34">
        <v>0</v>
      </c>
      <c r="AM233" s="34">
        <v>2543.0599999999995</v>
      </c>
      <c r="AN233" s="34">
        <v>2543.0599999999995</v>
      </c>
      <c r="AO233" s="34">
        <v>32817.165131999995</v>
      </c>
      <c r="AP233" s="34">
        <v>30274.105131999997</v>
      </c>
      <c r="AQ233" s="34">
        <v>2543.0599999999977</v>
      </c>
      <c r="AR233" s="34">
        <v>572</v>
      </c>
      <c r="AS233" s="34">
        <v>0</v>
      </c>
    </row>
    <row r="234" spans="2:45" s="1" customFormat="1" ht="14.25" x14ac:dyDescent="0.2">
      <c r="B234" s="31" t="s">
        <v>4794</v>
      </c>
      <c r="C234" s="32" t="s">
        <v>1298</v>
      </c>
      <c r="D234" s="31" t="s">
        <v>1299</v>
      </c>
      <c r="E234" s="31" t="s">
        <v>13</v>
      </c>
      <c r="F234" s="31" t="s">
        <v>11</v>
      </c>
      <c r="G234" s="31" t="s">
        <v>19</v>
      </c>
      <c r="H234" s="31" t="s">
        <v>44</v>
      </c>
      <c r="I234" s="31" t="s">
        <v>10</v>
      </c>
      <c r="J234" s="31" t="s">
        <v>21</v>
      </c>
      <c r="K234" s="31" t="s">
        <v>1300</v>
      </c>
      <c r="L234" s="33">
        <v>192</v>
      </c>
      <c r="M234" s="150">
        <v>21070.930639000002</v>
      </c>
      <c r="N234" s="34">
        <v>-39403</v>
      </c>
      <c r="O234" s="34">
        <v>23157.269555744886</v>
      </c>
      <c r="P234" s="30">
        <v>-9317.069360999998</v>
      </c>
      <c r="Q234" s="35">
        <v>622.69661599999995</v>
      </c>
      <c r="R234" s="36">
        <v>9317.069360999998</v>
      </c>
      <c r="S234" s="36">
        <v>0</v>
      </c>
      <c r="T234" s="36">
        <v>18445.434813498661</v>
      </c>
      <c r="U234" s="37">
        <v>27762.653883892144</v>
      </c>
      <c r="V234" s="38">
        <v>28385.350499892145</v>
      </c>
      <c r="W234" s="34">
        <v>28385.350499892145</v>
      </c>
      <c r="X234" s="34">
        <v>22534.572939744885</v>
      </c>
      <c r="Y234" s="33">
        <v>5850.7775601472604</v>
      </c>
      <c r="Z234" s="144">
        <v>0</v>
      </c>
      <c r="AA234" s="34">
        <v>3637.0477274917293</v>
      </c>
      <c r="AB234" s="34">
        <v>1112.9914254807866</v>
      </c>
      <c r="AC234" s="34">
        <v>1825.26</v>
      </c>
      <c r="AD234" s="34">
        <v>75.160110399999994</v>
      </c>
      <c r="AE234" s="34">
        <v>0</v>
      </c>
      <c r="AF234" s="34">
        <v>6650.459263372516</v>
      </c>
      <c r="AG234" s="136">
        <v>8565</v>
      </c>
      <c r="AH234" s="34">
        <v>9015</v>
      </c>
      <c r="AI234" s="34">
        <v>0</v>
      </c>
      <c r="AJ234" s="34">
        <v>450</v>
      </c>
      <c r="AK234" s="34">
        <v>450</v>
      </c>
      <c r="AL234" s="34">
        <v>8565</v>
      </c>
      <c r="AM234" s="34">
        <v>8565</v>
      </c>
      <c r="AN234" s="34">
        <v>0</v>
      </c>
      <c r="AO234" s="34">
        <v>-9317.069360999998</v>
      </c>
      <c r="AP234" s="34">
        <v>-9767.069360999998</v>
      </c>
      <c r="AQ234" s="34">
        <v>450</v>
      </c>
      <c r="AR234" s="34">
        <v>-39403</v>
      </c>
      <c r="AS234" s="34">
        <v>0</v>
      </c>
    </row>
    <row r="235" spans="2:45" s="1" customFormat="1" ht="14.25" x14ac:dyDescent="0.2">
      <c r="B235" s="31" t="s">
        <v>4794</v>
      </c>
      <c r="C235" s="32" t="s">
        <v>2739</v>
      </c>
      <c r="D235" s="31" t="s">
        <v>2740</v>
      </c>
      <c r="E235" s="31" t="s">
        <v>13</v>
      </c>
      <c r="F235" s="31" t="s">
        <v>11</v>
      </c>
      <c r="G235" s="31" t="s">
        <v>19</v>
      </c>
      <c r="H235" s="31" t="s">
        <v>44</v>
      </c>
      <c r="I235" s="31" t="s">
        <v>10</v>
      </c>
      <c r="J235" s="31" t="s">
        <v>14</v>
      </c>
      <c r="K235" s="31" t="s">
        <v>2741</v>
      </c>
      <c r="L235" s="33">
        <v>7468</v>
      </c>
      <c r="M235" s="150">
        <v>365886.162534</v>
      </c>
      <c r="N235" s="34">
        <v>-256728.21999999997</v>
      </c>
      <c r="O235" s="34">
        <v>186455.51097959693</v>
      </c>
      <c r="P235" s="30">
        <v>203838.86653400003</v>
      </c>
      <c r="Q235" s="35">
        <v>29327.110294999999</v>
      </c>
      <c r="R235" s="36">
        <v>0</v>
      </c>
      <c r="S235" s="36">
        <v>15949.317653720411</v>
      </c>
      <c r="T235" s="36">
        <v>-54.762062753430655</v>
      </c>
      <c r="U235" s="37">
        <v>15894.641302409373</v>
      </c>
      <c r="V235" s="38">
        <v>45221.751597409369</v>
      </c>
      <c r="W235" s="34">
        <v>249060.6181314094</v>
      </c>
      <c r="X235" s="34">
        <v>29904.970600720379</v>
      </c>
      <c r="Y235" s="33">
        <v>219155.64753068902</v>
      </c>
      <c r="Z235" s="144">
        <v>0</v>
      </c>
      <c r="AA235" s="34">
        <v>13506.598204379034</v>
      </c>
      <c r="AB235" s="34">
        <v>56418.355911518775</v>
      </c>
      <c r="AC235" s="34">
        <v>39063.129999999997</v>
      </c>
      <c r="AD235" s="34">
        <v>7729.8531083999997</v>
      </c>
      <c r="AE235" s="34">
        <v>575.13</v>
      </c>
      <c r="AF235" s="34">
        <v>117293.0672242978</v>
      </c>
      <c r="AG235" s="136">
        <v>67720</v>
      </c>
      <c r="AH235" s="34">
        <v>96181.923999999999</v>
      </c>
      <c r="AI235" s="34">
        <v>0</v>
      </c>
      <c r="AJ235" s="34">
        <v>14086.2</v>
      </c>
      <c r="AK235" s="34">
        <v>14086.2</v>
      </c>
      <c r="AL235" s="34">
        <v>67720</v>
      </c>
      <c r="AM235" s="34">
        <v>82095.724000000002</v>
      </c>
      <c r="AN235" s="34">
        <v>14375.724000000002</v>
      </c>
      <c r="AO235" s="34">
        <v>203838.86653400003</v>
      </c>
      <c r="AP235" s="34">
        <v>175376.94253400003</v>
      </c>
      <c r="AQ235" s="34">
        <v>28461.923999999999</v>
      </c>
      <c r="AR235" s="34">
        <v>-256728.21999999997</v>
      </c>
      <c r="AS235" s="34">
        <v>0</v>
      </c>
    </row>
    <row r="236" spans="2:45" s="1" customFormat="1" ht="14.25" x14ac:dyDescent="0.2">
      <c r="B236" s="31" t="s">
        <v>4794</v>
      </c>
      <c r="C236" s="32" t="s">
        <v>556</v>
      </c>
      <c r="D236" s="31" t="s">
        <v>557</v>
      </c>
      <c r="E236" s="31" t="s">
        <v>13</v>
      </c>
      <c r="F236" s="31" t="s">
        <v>11</v>
      </c>
      <c r="G236" s="31" t="s">
        <v>19</v>
      </c>
      <c r="H236" s="31" t="s">
        <v>44</v>
      </c>
      <c r="I236" s="31" t="s">
        <v>10</v>
      </c>
      <c r="J236" s="31" t="s">
        <v>14</v>
      </c>
      <c r="K236" s="31" t="s">
        <v>558</v>
      </c>
      <c r="L236" s="33">
        <v>8128</v>
      </c>
      <c r="M236" s="150">
        <v>124734.54828199999</v>
      </c>
      <c r="N236" s="34">
        <v>-99585</v>
      </c>
      <c r="O236" s="34">
        <v>61842.268100009838</v>
      </c>
      <c r="P236" s="30">
        <v>126974.10711019998</v>
      </c>
      <c r="Q236" s="35">
        <v>15848.31682</v>
      </c>
      <c r="R236" s="36">
        <v>0</v>
      </c>
      <c r="S236" s="36">
        <v>14428.792292576971</v>
      </c>
      <c r="T236" s="36">
        <v>1827.2077074230292</v>
      </c>
      <c r="U236" s="37">
        <v>16256.087660532536</v>
      </c>
      <c r="V236" s="38">
        <v>32104.404480532536</v>
      </c>
      <c r="W236" s="34">
        <v>159078.51159073252</v>
      </c>
      <c r="X236" s="34">
        <v>27053.98554857698</v>
      </c>
      <c r="Y236" s="33">
        <v>132024.52604215554</v>
      </c>
      <c r="Z236" s="144">
        <v>0</v>
      </c>
      <c r="AA236" s="34">
        <v>29889.423628511453</v>
      </c>
      <c r="AB236" s="34">
        <v>51171.633547603749</v>
      </c>
      <c r="AC236" s="34">
        <v>34070.239999999998</v>
      </c>
      <c r="AD236" s="34">
        <v>22999.038107480959</v>
      </c>
      <c r="AE236" s="34">
        <v>3422.7</v>
      </c>
      <c r="AF236" s="34">
        <v>141553.03528359617</v>
      </c>
      <c r="AG236" s="136">
        <v>32389</v>
      </c>
      <c r="AH236" s="34">
        <v>101824.55882820001</v>
      </c>
      <c r="AI236" s="34">
        <v>0</v>
      </c>
      <c r="AJ236" s="34">
        <v>12473.4548282</v>
      </c>
      <c r="AK236" s="34">
        <v>12473.4548282</v>
      </c>
      <c r="AL236" s="34">
        <v>32389</v>
      </c>
      <c r="AM236" s="34">
        <v>89351.104000000007</v>
      </c>
      <c r="AN236" s="34">
        <v>56962.104000000007</v>
      </c>
      <c r="AO236" s="34">
        <v>126974.10711019998</v>
      </c>
      <c r="AP236" s="34">
        <v>57538.548281999974</v>
      </c>
      <c r="AQ236" s="34">
        <v>69435.55882820001</v>
      </c>
      <c r="AR236" s="34">
        <v>-99585</v>
      </c>
      <c r="AS236" s="34">
        <v>0</v>
      </c>
    </row>
    <row r="237" spans="2:45" s="1" customFormat="1" ht="14.25" x14ac:dyDescent="0.2">
      <c r="B237" s="31" t="s">
        <v>4794</v>
      </c>
      <c r="C237" s="32" t="s">
        <v>2018</v>
      </c>
      <c r="D237" s="31" t="s">
        <v>2019</v>
      </c>
      <c r="E237" s="31" t="s">
        <v>13</v>
      </c>
      <c r="F237" s="31" t="s">
        <v>11</v>
      </c>
      <c r="G237" s="31" t="s">
        <v>19</v>
      </c>
      <c r="H237" s="31" t="s">
        <v>44</v>
      </c>
      <c r="I237" s="31" t="s">
        <v>10</v>
      </c>
      <c r="J237" s="31" t="s">
        <v>12</v>
      </c>
      <c r="K237" s="31" t="s">
        <v>2020</v>
      </c>
      <c r="L237" s="33">
        <v>4556</v>
      </c>
      <c r="M237" s="150">
        <v>211925.9382</v>
      </c>
      <c r="N237" s="34">
        <v>-170535.6</v>
      </c>
      <c r="O237" s="34">
        <v>65683.96771748914</v>
      </c>
      <c r="P237" s="30">
        <v>219855.13819999999</v>
      </c>
      <c r="Q237" s="35">
        <v>8343.4837869999992</v>
      </c>
      <c r="R237" s="36">
        <v>0</v>
      </c>
      <c r="S237" s="36">
        <v>4109.1711211444353</v>
      </c>
      <c r="T237" s="36">
        <v>5002.8288788555647</v>
      </c>
      <c r="U237" s="37">
        <v>9112.0491364894478</v>
      </c>
      <c r="V237" s="38">
        <v>17455.532923489445</v>
      </c>
      <c r="W237" s="34">
        <v>237310.67112348945</v>
      </c>
      <c r="X237" s="34">
        <v>7704.6958521444467</v>
      </c>
      <c r="Y237" s="33">
        <v>229605.975271345</v>
      </c>
      <c r="Z237" s="144">
        <v>0</v>
      </c>
      <c r="AA237" s="34">
        <v>7676.0898292402944</v>
      </c>
      <c r="AB237" s="34">
        <v>24656.969306148174</v>
      </c>
      <c r="AC237" s="34">
        <v>19097.439999999999</v>
      </c>
      <c r="AD237" s="34">
        <v>4496</v>
      </c>
      <c r="AE237" s="34">
        <v>0</v>
      </c>
      <c r="AF237" s="34">
        <v>55926.499135388469</v>
      </c>
      <c r="AG237" s="136">
        <v>177466</v>
      </c>
      <c r="AH237" s="34">
        <v>178464.8</v>
      </c>
      <c r="AI237" s="34">
        <v>2000</v>
      </c>
      <c r="AJ237" s="34">
        <v>2998.8</v>
      </c>
      <c r="AK237" s="34">
        <v>998.80000000000018</v>
      </c>
      <c r="AL237" s="34">
        <v>175466</v>
      </c>
      <c r="AM237" s="34">
        <v>175466</v>
      </c>
      <c r="AN237" s="34">
        <v>0</v>
      </c>
      <c r="AO237" s="34">
        <v>219855.13819999999</v>
      </c>
      <c r="AP237" s="34">
        <v>218856.3382</v>
      </c>
      <c r="AQ237" s="34">
        <v>998.79999999998836</v>
      </c>
      <c r="AR237" s="34">
        <v>-205222</v>
      </c>
      <c r="AS237" s="34">
        <v>34686.399999999994</v>
      </c>
    </row>
    <row r="238" spans="2:45" s="1" customFormat="1" ht="14.25" x14ac:dyDescent="0.2">
      <c r="B238" s="31" t="s">
        <v>4794</v>
      </c>
      <c r="C238" s="32" t="s">
        <v>4710</v>
      </c>
      <c r="D238" s="31" t="s">
        <v>4711</v>
      </c>
      <c r="E238" s="31" t="s">
        <v>13</v>
      </c>
      <c r="F238" s="31" t="s">
        <v>11</v>
      </c>
      <c r="G238" s="31" t="s">
        <v>19</v>
      </c>
      <c r="H238" s="31" t="s">
        <v>44</v>
      </c>
      <c r="I238" s="31" t="s">
        <v>10</v>
      </c>
      <c r="J238" s="31" t="s">
        <v>12</v>
      </c>
      <c r="K238" s="31" t="s">
        <v>4712</v>
      </c>
      <c r="L238" s="33">
        <v>1120</v>
      </c>
      <c r="M238" s="150">
        <v>31215.559739999997</v>
      </c>
      <c r="N238" s="34">
        <v>41388</v>
      </c>
      <c r="O238" s="34">
        <v>0</v>
      </c>
      <c r="P238" s="30">
        <v>68562.35974</v>
      </c>
      <c r="Q238" s="35">
        <v>1933.4350340000001</v>
      </c>
      <c r="R238" s="36">
        <v>0</v>
      </c>
      <c r="S238" s="36">
        <v>1375.8087028576711</v>
      </c>
      <c r="T238" s="36">
        <v>864.19129714232895</v>
      </c>
      <c r="U238" s="37">
        <v>2240.0120792072394</v>
      </c>
      <c r="V238" s="38">
        <v>4173.4471132072395</v>
      </c>
      <c r="W238" s="34">
        <v>72735.806853207236</v>
      </c>
      <c r="X238" s="34">
        <v>2579.6413178576768</v>
      </c>
      <c r="Y238" s="33">
        <v>70156.165535349559</v>
      </c>
      <c r="Z238" s="144">
        <v>0</v>
      </c>
      <c r="AA238" s="34">
        <v>1317.4711805751676</v>
      </c>
      <c r="AB238" s="34">
        <v>11895.926106556264</v>
      </c>
      <c r="AC238" s="34">
        <v>4694.72</v>
      </c>
      <c r="AD238" s="34">
        <v>424.5</v>
      </c>
      <c r="AE238" s="34">
        <v>0</v>
      </c>
      <c r="AF238" s="34">
        <v>18332.617287131434</v>
      </c>
      <c r="AG238" s="136">
        <v>2335</v>
      </c>
      <c r="AH238" s="34">
        <v>12532.8</v>
      </c>
      <c r="AI238" s="34">
        <v>0</v>
      </c>
      <c r="AJ238" s="34">
        <v>0</v>
      </c>
      <c r="AK238" s="34">
        <v>0</v>
      </c>
      <c r="AL238" s="34">
        <v>2335</v>
      </c>
      <c r="AM238" s="34">
        <v>12532.8</v>
      </c>
      <c r="AN238" s="34">
        <v>10197.799999999999</v>
      </c>
      <c r="AO238" s="34">
        <v>68562.35974</v>
      </c>
      <c r="AP238" s="34">
        <v>58364.559739999997</v>
      </c>
      <c r="AQ238" s="34">
        <v>10197.800000000003</v>
      </c>
      <c r="AR238" s="34">
        <v>6924</v>
      </c>
      <c r="AS238" s="34">
        <v>34464</v>
      </c>
    </row>
    <row r="239" spans="2:45" s="1" customFormat="1" ht="14.25" x14ac:dyDescent="0.2">
      <c r="B239" s="31" t="s">
        <v>4794</v>
      </c>
      <c r="C239" s="32" t="s">
        <v>2545</v>
      </c>
      <c r="D239" s="31" t="s">
        <v>2546</v>
      </c>
      <c r="E239" s="31" t="s">
        <v>13</v>
      </c>
      <c r="F239" s="31" t="s">
        <v>11</v>
      </c>
      <c r="G239" s="31" t="s">
        <v>19</v>
      </c>
      <c r="H239" s="31" t="s">
        <v>44</v>
      </c>
      <c r="I239" s="31" t="s">
        <v>10</v>
      </c>
      <c r="J239" s="31" t="s">
        <v>12</v>
      </c>
      <c r="K239" s="31" t="s">
        <v>2547</v>
      </c>
      <c r="L239" s="33">
        <v>1339</v>
      </c>
      <c r="M239" s="150">
        <v>28116.072915999997</v>
      </c>
      <c r="N239" s="34">
        <v>-9106.66</v>
      </c>
      <c r="O239" s="34">
        <v>5547.5200972089442</v>
      </c>
      <c r="P239" s="30">
        <v>35012.822916000005</v>
      </c>
      <c r="Q239" s="35">
        <v>588.06476299999997</v>
      </c>
      <c r="R239" s="36">
        <v>0</v>
      </c>
      <c r="S239" s="36">
        <v>0</v>
      </c>
      <c r="T239" s="36">
        <v>2678</v>
      </c>
      <c r="U239" s="37">
        <v>2678.0144411236552</v>
      </c>
      <c r="V239" s="38">
        <v>3266.079204123655</v>
      </c>
      <c r="W239" s="34">
        <v>38278.902120123661</v>
      </c>
      <c r="X239" s="34">
        <v>0</v>
      </c>
      <c r="Y239" s="33">
        <v>38278.902120123661</v>
      </c>
      <c r="Z239" s="144">
        <v>0</v>
      </c>
      <c r="AA239" s="34">
        <v>1986.7565634835908</v>
      </c>
      <c r="AB239" s="34">
        <v>6169.6230403948102</v>
      </c>
      <c r="AC239" s="34">
        <v>9121</v>
      </c>
      <c r="AD239" s="34">
        <v>628.5</v>
      </c>
      <c r="AE239" s="34">
        <v>0</v>
      </c>
      <c r="AF239" s="34">
        <v>17905.879603878402</v>
      </c>
      <c r="AG239" s="136">
        <v>0</v>
      </c>
      <c r="AH239" s="34">
        <v>16003.41</v>
      </c>
      <c r="AI239" s="34">
        <v>0</v>
      </c>
      <c r="AJ239" s="34">
        <v>1020</v>
      </c>
      <c r="AK239" s="34">
        <v>1020</v>
      </c>
      <c r="AL239" s="34">
        <v>0</v>
      </c>
      <c r="AM239" s="34">
        <v>14983.41</v>
      </c>
      <c r="AN239" s="34">
        <v>14983.41</v>
      </c>
      <c r="AO239" s="34">
        <v>35012.822916000005</v>
      </c>
      <c r="AP239" s="34">
        <v>19009.412916000005</v>
      </c>
      <c r="AQ239" s="34">
        <v>16003.410000000003</v>
      </c>
      <c r="AR239" s="34">
        <v>-9106.66</v>
      </c>
      <c r="AS239" s="34">
        <v>0</v>
      </c>
    </row>
    <row r="240" spans="2:45" s="1" customFormat="1" ht="14.25" x14ac:dyDescent="0.2">
      <c r="B240" s="31" t="s">
        <v>4794</v>
      </c>
      <c r="C240" s="32" t="s">
        <v>91</v>
      </c>
      <c r="D240" s="31" t="s">
        <v>92</v>
      </c>
      <c r="E240" s="31" t="s">
        <v>13</v>
      </c>
      <c r="F240" s="31" t="s">
        <v>11</v>
      </c>
      <c r="G240" s="31" t="s">
        <v>19</v>
      </c>
      <c r="H240" s="31" t="s">
        <v>44</v>
      </c>
      <c r="I240" s="31" t="s">
        <v>10</v>
      </c>
      <c r="J240" s="31" t="s">
        <v>21</v>
      </c>
      <c r="K240" s="31" t="s">
        <v>93</v>
      </c>
      <c r="L240" s="33">
        <v>580</v>
      </c>
      <c r="M240" s="150">
        <v>29231.111970999998</v>
      </c>
      <c r="N240" s="34">
        <v>9473</v>
      </c>
      <c r="O240" s="34">
        <v>0</v>
      </c>
      <c r="P240" s="30">
        <v>2712.0919710000016</v>
      </c>
      <c r="Q240" s="35">
        <v>1399.094147</v>
      </c>
      <c r="R240" s="36">
        <v>0</v>
      </c>
      <c r="S240" s="36">
        <v>1104.1814811432812</v>
      </c>
      <c r="T240" s="36">
        <v>55.818518856718811</v>
      </c>
      <c r="U240" s="37">
        <v>1160.006255303749</v>
      </c>
      <c r="V240" s="38">
        <v>2559.100402303749</v>
      </c>
      <c r="W240" s="34">
        <v>5271.1923733037511</v>
      </c>
      <c r="X240" s="34">
        <v>2070.340277143282</v>
      </c>
      <c r="Y240" s="33">
        <v>3200.852096160469</v>
      </c>
      <c r="Z240" s="144">
        <v>0</v>
      </c>
      <c r="AA240" s="34">
        <v>8154.7393973584858</v>
      </c>
      <c r="AB240" s="34">
        <v>4594.124599017312</v>
      </c>
      <c r="AC240" s="34">
        <v>5149.51</v>
      </c>
      <c r="AD240" s="34">
        <v>520.5</v>
      </c>
      <c r="AE240" s="34">
        <v>122.5</v>
      </c>
      <c r="AF240" s="34">
        <v>18541.373996375798</v>
      </c>
      <c r="AG240" s="136">
        <v>4315</v>
      </c>
      <c r="AH240" s="34">
        <v>5672.98</v>
      </c>
      <c r="AI240" s="34">
        <v>0</v>
      </c>
      <c r="AJ240" s="34">
        <v>0</v>
      </c>
      <c r="AK240" s="34">
        <v>0</v>
      </c>
      <c r="AL240" s="34">
        <v>4315</v>
      </c>
      <c r="AM240" s="34">
        <v>5672.98</v>
      </c>
      <c r="AN240" s="34">
        <v>1357.9799999999996</v>
      </c>
      <c r="AO240" s="34">
        <v>2712.0919710000016</v>
      </c>
      <c r="AP240" s="34">
        <v>1354.1119710000021</v>
      </c>
      <c r="AQ240" s="34">
        <v>1357.9799999999996</v>
      </c>
      <c r="AR240" s="34">
        <v>9473</v>
      </c>
      <c r="AS240" s="34">
        <v>0</v>
      </c>
    </row>
    <row r="241" spans="2:45" s="1" customFormat="1" ht="14.25" x14ac:dyDescent="0.2">
      <c r="B241" s="31" t="s">
        <v>4794</v>
      </c>
      <c r="C241" s="32" t="s">
        <v>865</v>
      </c>
      <c r="D241" s="31" t="s">
        <v>866</v>
      </c>
      <c r="E241" s="31" t="s">
        <v>13</v>
      </c>
      <c r="F241" s="31" t="s">
        <v>11</v>
      </c>
      <c r="G241" s="31" t="s">
        <v>19</v>
      </c>
      <c r="H241" s="31" t="s">
        <v>44</v>
      </c>
      <c r="I241" s="31" t="s">
        <v>10</v>
      </c>
      <c r="J241" s="31" t="s">
        <v>12</v>
      </c>
      <c r="K241" s="31" t="s">
        <v>867</v>
      </c>
      <c r="L241" s="33">
        <v>4584</v>
      </c>
      <c r="M241" s="150">
        <v>91294.437686999998</v>
      </c>
      <c r="N241" s="34">
        <v>-80206.100000000006</v>
      </c>
      <c r="O241" s="34">
        <v>58133.902972209915</v>
      </c>
      <c r="P241" s="30">
        <v>123094.937687</v>
      </c>
      <c r="Q241" s="35">
        <v>10577.438292999999</v>
      </c>
      <c r="R241" s="36">
        <v>0</v>
      </c>
      <c r="S241" s="36">
        <v>6607.2530811453944</v>
      </c>
      <c r="T241" s="36">
        <v>2560.7469188546056</v>
      </c>
      <c r="U241" s="37">
        <v>9168.0494384696303</v>
      </c>
      <c r="V241" s="38">
        <v>19745.487731469628</v>
      </c>
      <c r="W241" s="34">
        <v>142840.42541846962</v>
      </c>
      <c r="X241" s="34">
        <v>12388.599527145387</v>
      </c>
      <c r="Y241" s="33">
        <v>130451.82589132423</v>
      </c>
      <c r="Z241" s="144">
        <v>0</v>
      </c>
      <c r="AA241" s="34">
        <v>10338.649955517472</v>
      </c>
      <c r="AB241" s="34">
        <v>28522.677532154561</v>
      </c>
      <c r="AC241" s="34">
        <v>19214.810000000001</v>
      </c>
      <c r="AD241" s="34">
        <v>3656.5496871000009</v>
      </c>
      <c r="AE241" s="34">
        <v>516.66</v>
      </c>
      <c r="AF241" s="34">
        <v>62249.34717477204</v>
      </c>
      <c r="AG241" s="136">
        <v>105819</v>
      </c>
      <c r="AH241" s="34">
        <v>112006.6</v>
      </c>
      <c r="AI241" s="34">
        <v>521</v>
      </c>
      <c r="AJ241" s="34">
        <v>6708.6</v>
      </c>
      <c r="AK241" s="34">
        <v>6187.6</v>
      </c>
      <c r="AL241" s="34">
        <v>105298</v>
      </c>
      <c r="AM241" s="34">
        <v>105298</v>
      </c>
      <c r="AN241" s="34">
        <v>0</v>
      </c>
      <c r="AO241" s="34">
        <v>123094.937687</v>
      </c>
      <c r="AP241" s="34">
        <v>116907.33768699999</v>
      </c>
      <c r="AQ241" s="34">
        <v>6187.6000000000058</v>
      </c>
      <c r="AR241" s="34">
        <v>-80206.100000000006</v>
      </c>
      <c r="AS241" s="34">
        <v>0</v>
      </c>
    </row>
    <row r="242" spans="2:45" s="1" customFormat="1" ht="14.25" x14ac:dyDescent="0.2">
      <c r="B242" s="31" t="s">
        <v>4794</v>
      </c>
      <c r="C242" s="32" t="s">
        <v>124</v>
      </c>
      <c r="D242" s="31" t="s">
        <v>125</v>
      </c>
      <c r="E242" s="31" t="s">
        <v>13</v>
      </c>
      <c r="F242" s="31" t="s">
        <v>11</v>
      </c>
      <c r="G242" s="31" t="s">
        <v>19</v>
      </c>
      <c r="H242" s="31" t="s">
        <v>44</v>
      </c>
      <c r="I242" s="31" t="s">
        <v>10</v>
      </c>
      <c r="J242" s="31" t="s">
        <v>14</v>
      </c>
      <c r="K242" s="31" t="s">
        <v>126</v>
      </c>
      <c r="L242" s="33">
        <v>6661</v>
      </c>
      <c r="M242" s="150">
        <v>175713.09579799999</v>
      </c>
      <c r="N242" s="34">
        <v>14888</v>
      </c>
      <c r="O242" s="34">
        <v>0</v>
      </c>
      <c r="P242" s="30">
        <v>194997.09579799999</v>
      </c>
      <c r="Q242" s="35">
        <v>15030.022099</v>
      </c>
      <c r="R242" s="36">
        <v>0</v>
      </c>
      <c r="S242" s="36">
        <v>14426.365554291255</v>
      </c>
      <c r="T242" s="36">
        <v>-59.682504854014041</v>
      </c>
      <c r="U242" s="37">
        <v>14366.760521822016</v>
      </c>
      <c r="V242" s="38">
        <v>29396.782620822014</v>
      </c>
      <c r="W242" s="34">
        <v>224393.87841882202</v>
      </c>
      <c r="X242" s="34">
        <v>27049.435414291249</v>
      </c>
      <c r="Y242" s="33">
        <v>197344.44300453077</v>
      </c>
      <c r="Z242" s="144">
        <v>0</v>
      </c>
      <c r="AA242" s="34">
        <v>12186.236323339061</v>
      </c>
      <c r="AB242" s="34">
        <v>34404.542617267769</v>
      </c>
      <c r="AC242" s="34">
        <v>27921</v>
      </c>
      <c r="AD242" s="34">
        <v>10254.57807474428</v>
      </c>
      <c r="AE242" s="34">
        <v>1163.1199999999999</v>
      </c>
      <c r="AF242" s="34">
        <v>85929.477015351105</v>
      </c>
      <c r="AG242" s="136">
        <v>104877</v>
      </c>
      <c r="AH242" s="34">
        <v>104877</v>
      </c>
      <c r="AI242" s="34">
        <v>0</v>
      </c>
      <c r="AJ242" s="34">
        <v>0</v>
      </c>
      <c r="AK242" s="34">
        <v>0</v>
      </c>
      <c r="AL242" s="34">
        <v>104877</v>
      </c>
      <c r="AM242" s="34">
        <v>104877</v>
      </c>
      <c r="AN242" s="34">
        <v>0</v>
      </c>
      <c r="AO242" s="34">
        <v>194997.09579799999</v>
      </c>
      <c r="AP242" s="34">
        <v>194997.09579799999</v>
      </c>
      <c r="AQ242" s="34">
        <v>0</v>
      </c>
      <c r="AR242" s="34">
        <v>14888</v>
      </c>
      <c r="AS242" s="34">
        <v>0</v>
      </c>
    </row>
    <row r="243" spans="2:45" s="1" customFormat="1" ht="14.25" x14ac:dyDescent="0.2">
      <c r="B243" s="31" t="s">
        <v>4794</v>
      </c>
      <c r="C243" s="32" t="s">
        <v>4404</v>
      </c>
      <c r="D243" s="31" t="s">
        <v>4405</v>
      </c>
      <c r="E243" s="31" t="s">
        <v>13</v>
      </c>
      <c r="F243" s="31" t="s">
        <v>11</v>
      </c>
      <c r="G243" s="31" t="s">
        <v>19</v>
      </c>
      <c r="H243" s="31" t="s">
        <v>44</v>
      </c>
      <c r="I243" s="31" t="s">
        <v>10</v>
      </c>
      <c r="J243" s="31" t="s">
        <v>12</v>
      </c>
      <c r="K243" s="31" t="s">
        <v>4406</v>
      </c>
      <c r="L243" s="33">
        <v>1840</v>
      </c>
      <c r="M243" s="150">
        <v>64560.649822000007</v>
      </c>
      <c r="N243" s="34">
        <v>-4336</v>
      </c>
      <c r="O243" s="34">
        <v>1829.515762358672</v>
      </c>
      <c r="P243" s="30">
        <v>130669.64982200001</v>
      </c>
      <c r="Q243" s="35">
        <v>5455.1440499999999</v>
      </c>
      <c r="R243" s="36">
        <v>0</v>
      </c>
      <c r="S243" s="36">
        <v>2420.9637680009296</v>
      </c>
      <c r="T243" s="36">
        <v>1259.0362319990704</v>
      </c>
      <c r="U243" s="37">
        <v>3680.0198444118932</v>
      </c>
      <c r="V243" s="38">
        <v>9135.1638944118931</v>
      </c>
      <c r="W243" s="34">
        <v>139804.81371641191</v>
      </c>
      <c r="X243" s="34">
        <v>4539.3070650009322</v>
      </c>
      <c r="Y243" s="33">
        <v>135265.50665141098</v>
      </c>
      <c r="Z243" s="144">
        <v>0</v>
      </c>
      <c r="AA243" s="34">
        <v>1920.3469061366827</v>
      </c>
      <c r="AB243" s="34">
        <v>10016.469967474153</v>
      </c>
      <c r="AC243" s="34">
        <v>10879.53</v>
      </c>
      <c r="AD243" s="34">
        <v>880.59388229999979</v>
      </c>
      <c r="AE243" s="34">
        <v>167.92</v>
      </c>
      <c r="AF243" s="34">
        <v>23864.860755910835</v>
      </c>
      <c r="AG243" s="136">
        <v>68945</v>
      </c>
      <c r="AH243" s="34">
        <v>70445</v>
      </c>
      <c r="AI243" s="34">
        <v>0</v>
      </c>
      <c r="AJ243" s="34">
        <v>1500</v>
      </c>
      <c r="AK243" s="34">
        <v>1500</v>
      </c>
      <c r="AL243" s="34">
        <v>68945</v>
      </c>
      <c r="AM243" s="34">
        <v>68945</v>
      </c>
      <c r="AN243" s="34">
        <v>0</v>
      </c>
      <c r="AO243" s="34">
        <v>130669.64982200001</v>
      </c>
      <c r="AP243" s="34">
        <v>129169.64982200001</v>
      </c>
      <c r="AQ243" s="34">
        <v>1500</v>
      </c>
      <c r="AR243" s="34">
        <v>-4336</v>
      </c>
      <c r="AS243" s="34">
        <v>0</v>
      </c>
    </row>
    <row r="244" spans="2:45" s="1" customFormat="1" ht="14.25" x14ac:dyDescent="0.2">
      <c r="B244" s="31" t="s">
        <v>4794</v>
      </c>
      <c r="C244" s="32" t="s">
        <v>3659</v>
      </c>
      <c r="D244" s="31" t="s">
        <v>3660</v>
      </c>
      <c r="E244" s="31" t="s">
        <v>13</v>
      </c>
      <c r="F244" s="31" t="s">
        <v>11</v>
      </c>
      <c r="G244" s="31" t="s">
        <v>19</v>
      </c>
      <c r="H244" s="31" t="s">
        <v>44</v>
      </c>
      <c r="I244" s="31" t="s">
        <v>10</v>
      </c>
      <c r="J244" s="31" t="s">
        <v>14</v>
      </c>
      <c r="K244" s="31" t="s">
        <v>3661</v>
      </c>
      <c r="L244" s="33">
        <v>6753</v>
      </c>
      <c r="M244" s="150">
        <v>111891.94379</v>
      </c>
      <c r="N244" s="34">
        <v>-18283</v>
      </c>
      <c r="O244" s="34">
        <v>0</v>
      </c>
      <c r="P244" s="30">
        <v>172844.67278999998</v>
      </c>
      <c r="Q244" s="35">
        <v>11929.222573999999</v>
      </c>
      <c r="R244" s="36">
        <v>0</v>
      </c>
      <c r="S244" s="36">
        <v>7784.73829600299</v>
      </c>
      <c r="T244" s="36">
        <v>5721.26170399701</v>
      </c>
      <c r="U244" s="37">
        <v>13506.072831148649</v>
      </c>
      <c r="V244" s="38">
        <v>25435.295405148649</v>
      </c>
      <c r="W244" s="34">
        <v>198279.96819514863</v>
      </c>
      <c r="X244" s="34">
        <v>14596.384305002954</v>
      </c>
      <c r="Y244" s="33">
        <v>183683.58389014567</v>
      </c>
      <c r="Z244" s="144">
        <v>0</v>
      </c>
      <c r="AA244" s="34">
        <v>11488.56798960854</v>
      </c>
      <c r="AB244" s="34">
        <v>40035.490456081978</v>
      </c>
      <c r="AC244" s="34">
        <v>28306.639999999999</v>
      </c>
      <c r="AD244" s="34">
        <v>3509.6164330625002</v>
      </c>
      <c r="AE244" s="34">
        <v>69.78</v>
      </c>
      <c r="AF244" s="34">
        <v>83410.094878753021</v>
      </c>
      <c r="AG244" s="136">
        <v>26811</v>
      </c>
      <c r="AH244" s="34">
        <v>79235.729000000007</v>
      </c>
      <c r="AI244" s="34">
        <v>0</v>
      </c>
      <c r="AJ244" s="34">
        <v>5000</v>
      </c>
      <c r="AK244" s="34">
        <v>5000</v>
      </c>
      <c r="AL244" s="34">
        <v>26811</v>
      </c>
      <c r="AM244" s="34">
        <v>74235.729000000007</v>
      </c>
      <c r="AN244" s="34">
        <v>47424.729000000007</v>
      </c>
      <c r="AO244" s="34">
        <v>172844.67278999998</v>
      </c>
      <c r="AP244" s="34">
        <v>120419.94378999998</v>
      </c>
      <c r="AQ244" s="34">
        <v>52424.728999999992</v>
      </c>
      <c r="AR244" s="34">
        <v>-18283</v>
      </c>
      <c r="AS244" s="34">
        <v>0</v>
      </c>
    </row>
    <row r="245" spans="2:45" s="1" customFormat="1" ht="14.25" x14ac:dyDescent="0.2">
      <c r="B245" s="31" t="s">
        <v>4794</v>
      </c>
      <c r="C245" s="32" t="s">
        <v>2156</v>
      </c>
      <c r="D245" s="31" t="s">
        <v>2157</v>
      </c>
      <c r="E245" s="31" t="s">
        <v>13</v>
      </c>
      <c r="F245" s="31" t="s">
        <v>11</v>
      </c>
      <c r="G245" s="31" t="s">
        <v>19</v>
      </c>
      <c r="H245" s="31" t="s">
        <v>44</v>
      </c>
      <c r="I245" s="31" t="s">
        <v>10</v>
      </c>
      <c r="J245" s="31" t="s">
        <v>14</v>
      </c>
      <c r="K245" s="31" t="s">
        <v>2158</v>
      </c>
      <c r="L245" s="33">
        <v>7990</v>
      </c>
      <c r="M245" s="150">
        <v>163342.91500199999</v>
      </c>
      <c r="N245" s="34">
        <v>-89460</v>
      </c>
      <c r="O245" s="34">
        <v>17913.935025164377</v>
      </c>
      <c r="P245" s="30">
        <v>120750.91500199999</v>
      </c>
      <c r="Q245" s="35">
        <v>14107.45721</v>
      </c>
      <c r="R245" s="36">
        <v>0</v>
      </c>
      <c r="S245" s="36">
        <v>16119.825275434761</v>
      </c>
      <c r="T245" s="36">
        <v>-7.556485846032956</v>
      </c>
      <c r="U245" s="37">
        <v>16112.35567505025</v>
      </c>
      <c r="V245" s="38">
        <v>30219.812885050251</v>
      </c>
      <c r="W245" s="34">
        <v>150970.72788705025</v>
      </c>
      <c r="X245" s="34">
        <v>30224.672391434753</v>
      </c>
      <c r="Y245" s="33">
        <v>120746.0554956155</v>
      </c>
      <c r="Z245" s="144">
        <v>0</v>
      </c>
      <c r="AA245" s="34">
        <v>25568.151507353701</v>
      </c>
      <c r="AB245" s="34">
        <v>50546.668300679172</v>
      </c>
      <c r="AC245" s="34">
        <v>33491.79</v>
      </c>
      <c r="AD245" s="34">
        <v>7113.7928727014132</v>
      </c>
      <c r="AE245" s="34">
        <v>711.31</v>
      </c>
      <c r="AF245" s="34">
        <v>117431.71268073427</v>
      </c>
      <c r="AG245" s="136">
        <v>107854</v>
      </c>
      <c r="AH245" s="34">
        <v>107854</v>
      </c>
      <c r="AI245" s="34">
        <v>12803</v>
      </c>
      <c r="AJ245" s="34">
        <v>12803</v>
      </c>
      <c r="AK245" s="34">
        <v>0</v>
      </c>
      <c r="AL245" s="34">
        <v>95051</v>
      </c>
      <c r="AM245" s="34">
        <v>95051</v>
      </c>
      <c r="AN245" s="34">
        <v>0</v>
      </c>
      <c r="AO245" s="34">
        <v>120750.91500199999</v>
      </c>
      <c r="AP245" s="34">
        <v>120750.91500199999</v>
      </c>
      <c r="AQ245" s="34">
        <v>0</v>
      </c>
      <c r="AR245" s="34">
        <v>-89460</v>
      </c>
      <c r="AS245" s="34">
        <v>0</v>
      </c>
    </row>
    <row r="246" spans="2:45" s="1" customFormat="1" ht="14.25" x14ac:dyDescent="0.2">
      <c r="B246" s="31" t="s">
        <v>4794</v>
      </c>
      <c r="C246" s="32" t="s">
        <v>1259</v>
      </c>
      <c r="D246" s="31" t="s">
        <v>1260</v>
      </c>
      <c r="E246" s="31" t="s">
        <v>13</v>
      </c>
      <c r="F246" s="31" t="s">
        <v>11</v>
      </c>
      <c r="G246" s="31" t="s">
        <v>19</v>
      </c>
      <c r="H246" s="31" t="s">
        <v>44</v>
      </c>
      <c r="I246" s="31" t="s">
        <v>10</v>
      </c>
      <c r="J246" s="31" t="s">
        <v>12</v>
      </c>
      <c r="K246" s="31" t="s">
        <v>1261</v>
      </c>
      <c r="L246" s="33">
        <v>1447</v>
      </c>
      <c r="M246" s="150">
        <v>99268.007543999993</v>
      </c>
      <c r="N246" s="34">
        <v>-31216</v>
      </c>
      <c r="O246" s="34">
        <v>14995.869493454313</v>
      </c>
      <c r="P246" s="30">
        <v>115827.607544</v>
      </c>
      <c r="Q246" s="35">
        <v>4391.2900579999996</v>
      </c>
      <c r="R246" s="36">
        <v>0</v>
      </c>
      <c r="S246" s="36">
        <v>2421.3002194295009</v>
      </c>
      <c r="T246" s="36">
        <v>472.69978057049912</v>
      </c>
      <c r="U246" s="37">
        <v>2894.0156059043529</v>
      </c>
      <c r="V246" s="38">
        <v>7285.3056639043525</v>
      </c>
      <c r="W246" s="34">
        <v>123112.91320790435</v>
      </c>
      <c r="X246" s="34">
        <v>4539.9379114295007</v>
      </c>
      <c r="Y246" s="33">
        <v>118572.97529647485</v>
      </c>
      <c r="Z246" s="144">
        <v>0</v>
      </c>
      <c r="AA246" s="34">
        <v>7265.8028918386717</v>
      </c>
      <c r="AB246" s="34">
        <v>10587.37781006023</v>
      </c>
      <c r="AC246" s="34">
        <v>6065.41</v>
      </c>
      <c r="AD246" s="34">
        <v>610.58921560299996</v>
      </c>
      <c r="AE246" s="34">
        <v>226.75</v>
      </c>
      <c r="AF246" s="34">
        <v>24755.9299175019</v>
      </c>
      <c r="AG246" s="136">
        <v>53847</v>
      </c>
      <c r="AH246" s="34">
        <v>55958.6</v>
      </c>
      <c r="AI246" s="34">
        <v>0</v>
      </c>
      <c r="AJ246" s="34">
        <v>2111.6</v>
      </c>
      <c r="AK246" s="34">
        <v>2111.6</v>
      </c>
      <c r="AL246" s="34">
        <v>53847</v>
      </c>
      <c r="AM246" s="34">
        <v>53847</v>
      </c>
      <c r="AN246" s="34">
        <v>0</v>
      </c>
      <c r="AO246" s="34">
        <v>115827.607544</v>
      </c>
      <c r="AP246" s="34">
        <v>113716.00754399999</v>
      </c>
      <c r="AQ246" s="34">
        <v>2111.6000000000058</v>
      </c>
      <c r="AR246" s="34">
        <v>-31216</v>
      </c>
      <c r="AS246" s="34">
        <v>0</v>
      </c>
    </row>
    <row r="247" spans="2:45" s="1" customFormat="1" ht="14.25" x14ac:dyDescent="0.2">
      <c r="B247" s="31" t="s">
        <v>4794</v>
      </c>
      <c r="C247" s="32" t="s">
        <v>995</v>
      </c>
      <c r="D247" s="31" t="s">
        <v>996</v>
      </c>
      <c r="E247" s="31" t="s">
        <v>13</v>
      </c>
      <c r="F247" s="31" t="s">
        <v>11</v>
      </c>
      <c r="G247" s="31" t="s">
        <v>19</v>
      </c>
      <c r="H247" s="31" t="s">
        <v>44</v>
      </c>
      <c r="I247" s="31" t="s">
        <v>10</v>
      </c>
      <c r="J247" s="31" t="s">
        <v>12</v>
      </c>
      <c r="K247" s="31" t="s">
        <v>997</v>
      </c>
      <c r="L247" s="33">
        <v>2715</v>
      </c>
      <c r="M247" s="150">
        <v>89578.735918999999</v>
      </c>
      <c r="N247" s="34">
        <v>34028.1</v>
      </c>
      <c r="O247" s="34">
        <v>0</v>
      </c>
      <c r="P247" s="30">
        <v>176871.835919</v>
      </c>
      <c r="Q247" s="35">
        <v>2442.2963770000001</v>
      </c>
      <c r="R247" s="36">
        <v>0</v>
      </c>
      <c r="S247" s="36">
        <v>2029.8285188579223</v>
      </c>
      <c r="T247" s="36">
        <v>3400.1714811420779</v>
      </c>
      <c r="U247" s="37">
        <v>5430.0292812925491</v>
      </c>
      <c r="V247" s="38">
        <v>7872.3256582925496</v>
      </c>
      <c r="W247" s="34">
        <v>184744.16157729254</v>
      </c>
      <c r="X247" s="34">
        <v>3805.9284728579223</v>
      </c>
      <c r="Y247" s="33">
        <v>180938.23310443462</v>
      </c>
      <c r="Z247" s="144">
        <v>0</v>
      </c>
      <c r="AA247" s="34">
        <v>4775.4751978451641</v>
      </c>
      <c r="AB247" s="34">
        <v>18410.582209210366</v>
      </c>
      <c r="AC247" s="34">
        <v>15903.4</v>
      </c>
      <c r="AD247" s="34">
        <v>56.5</v>
      </c>
      <c r="AE247" s="34">
        <v>0</v>
      </c>
      <c r="AF247" s="34">
        <v>39145.957407055532</v>
      </c>
      <c r="AG247" s="136">
        <v>50783</v>
      </c>
      <c r="AH247" s="34">
        <v>53265</v>
      </c>
      <c r="AI247" s="34">
        <v>4688</v>
      </c>
      <c r="AJ247" s="34">
        <v>7170</v>
      </c>
      <c r="AK247" s="34">
        <v>2482</v>
      </c>
      <c r="AL247" s="34">
        <v>46095</v>
      </c>
      <c r="AM247" s="34">
        <v>46095</v>
      </c>
      <c r="AN247" s="34">
        <v>0</v>
      </c>
      <c r="AO247" s="34">
        <v>176871.835919</v>
      </c>
      <c r="AP247" s="34">
        <v>174389.835919</v>
      </c>
      <c r="AQ247" s="34">
        <v>2482</v>
      </c>
      <c r="AR247" s="34">
        <v>-28353</v>
      </c>
      <c r="AS247" s="34">
        <v>62381.1</v>
      </c>
    </row>
    <row r="248" spans="2:45" s="1" customFormat="1" ht="14.25" x14ac:dyDescent="0.2">
      <c r="B248" s="31" t="s">
        <v>4794</v>
      </c>
      <c r="C248" s="32" t="s">
        <v>3183</v>
      </c>
      <c r="D248" s="31" t="s">
        <v>3184</v>
      </c>
      <c r="E248" s="31" t="s">
        <v>13</v>
      </c>
      <c r="F248" s="31" t="s">
        <v>11</v>
      </c>
      <c r="G248" s="31" t="s">
        <v>19</v>
      </c>
      <c r="H248" s="31" t="s">
        <v>44</v>
      </c>
      <c r="I248" s="31" t="s">
        <v>10</v>
      </c>
      <c r="J248" s="31" t="s">
        <v>14</v>
      </c>
      <c r="K248" s="31" t="s">
        <v>3185</v>
      </c>
      <c r="L248" s="33">
        <v>8704</v>
      </c>
      <c r="M248" s="150">
        <v>221939.376047</v>
      </c>
      <c r="N248" s="34">
        <v>-20676</v>
      </c>
      <c r="O248" s="34">
        <v>0</v>
      </c>
      <c r="P248" s="30">
        <v>304097.376047</v>
      </c>
      <c r="Q248" s="35">
        <v>15509.535037</v>
      </c>
      <c r="R248" s="36">
        <v>0</v>
      </c>
      <c r="S248" s="36">
        <v>10522.697483432612</v>
      </c>
      <c r="T248" s="36">
        <v>6885.302516567388</v>
      </c>
      <c r="U248" s="37">
        <v>17408.093872696259</v>
      </c>
      <c r="V248" s="38">
        <v>32917.628909696257</v>
      </c>
      <c r="W248" s="34">
        <v>337015.00495669624</v>
      </c>
      <c r="X248" s="34">
        <v>19730.057781432522</v>
      </c>
      <c r="Y248" s="33">
        <v>317284.94717526372</v>
      </c>
      <c r="Z248" s="144">
        <v>0</v>
      </c>
      <c r="AA248" s="34">
        <v>11769.052195648335</v>
      </c>
      <c r="AB248" s="34">
        <v>53532.378552061731</v>
      </c>
      <c r="AC248" s="34">
        <v>36484.67</v>
      </c>
      <c r="AD248" s="34">
        <v>9368.5786783749991</v>
      </c>
      <c r="AE248" s="34">
        <v>2166.15</v>
      </c>
      <c r="AF248" s="34">
        <v>113320.82942608505</v>
      </c>
      <c r="AG248" s="136">
        <v>252086</v>
      </c>
      <c r="AH248" s="34">
        <v>252086</v>
      </c>
      <c r="AI248" s="34">
        <v>75067</v>
      </c>
      <c r="AJ248" s="34">
        <v>75067</v>
      </c>
      <c r="AK248" s="34">
        <v>0</v>
      </c>
      <c r="AL248" s="34">
        <v>177019</v>
      </c>
      <c r="AM248" s="34">
        <v>177019</v>
      </c>
      <c r="AN248" s="34">
        <v>0</v>
      </c>
      <c r="AO248" s="34">
        <v>304097.376047</v>
      </c>
      <c r="AP248" s="34">
        <v>304097.376047</v>
      </c>
      <c r="AQ248" s="34">
        <v>0</v>
      </c>
      <c r="AR248" s="34">
        <v>-20676</v>
      </c>
      <c r="AS248" s="34">
        <v>0</v>
      </c>
    </row>
    <row r="249" spans="2:45" s="1" customFormat="1" ht="14.25" x14ac:dyDescent="0.2">
      <c r="B249" s="31" t="s">
        <v>4794</v>
      </c>
      <c r="C249" s="32" t="s">
        <v>4653</v>
      </c>
      <c r="D249" s="31" t="s">
        <v>4654</v>
      </c>
      <c r="E249" s="31" t="s">
        <v>13</v>
      </c>
      <c r="F249" s="31" t="s">
        <v>11</v>
      </c>
      <c r="G249" s="31" t="s">
        <v>19</v>
      </c>
      <c r="H249" s="31" t="s">
        <v>44</v>
      </c>
      <c r="I249" s="31" t="s">
        <v>10</v>
      </c>
      <c r="J249" s="31" t="s">
        <v>14</v>
      </c>
      <c r="K249" s="31" t="s">
        <v>4655</v>
      </c>
      <c r="L249" s="33">
        <v>8761</v>
      </c>
      <c r="M249" s="150">
        <v>291836.17585299996</v>
      </c>
      <c r="N249" s="34">
        <v>-29255</v>
      </c>
      <c r="O249" s="34">
        <v>0</v>
      </c>
      <c r="P249" s="30">
        <v>175775.17585299996</v>
      </c>
      <c r="Q249" s="35">
        <v>12344.927237</v>
      </c>
      <c r="R249" s="36">
        <v>0</v>
      </c>
      <c r="S249" s="36">
        <v>10742.918728004124</v>
      </c>
      <c r="T249" s="36">
        <v>6779.0812719958758</v>
      </c>
      <c r="U249" s="37">
        <v>17522.094487441631</v>
      </c>
      <c r="V249" s="38">
        <v>29867.021724441631</v>
      </c>
      <c r="W249" s="34">
        <v>205642.19757744161</v>
      </c>
      <c r="X249" s="34">
        <v>20142.972615004139</v>
      </c>
      <c r="Y249" s="33">
        <v>185499.22496243747</v>
      </c>
      <c r="Z249" s="144">
        <v>0</v>
      </c>
      <c r="AA249" s="34">
        <v>15743.427146427268</v>
      </c>
      <c r="AB249" s="34">
        <v>52865.757959612936</v>
      </c>
      <c r="AC249" s="34">
        <v>36723.599999999999</v>
      </c>
      <c r="AD249" s="34">
        <v>14365.1667638</v>
      </c>
      <c r="AE249" s="34">
        <v>743.41</v>
      </c>
      <c r="AF249" s="34">
        <v>120441.36186984021</v>
      </c>
      <c r="AG249" s="136">
        <v>152056</v>
      </c>
      <c r="AH249" s="34">
        <v>157056</v>
      </c>
      <c r="AI249" s="34">
        <v>0</v>
      </c>
      <c r="AJ249" s="34">
        <v>5000</v>
      </c>
      <c r="AK249" s="34">
        <v>5000</v>
      </c>
      <c r="AL249" s="34">
        <v>152056</v>
      </c>
      <c r="AM249" s="34">
        <v>152056</v>
      </c>
      <c r="AN249" s="34">
        <v>0</v>
      </c>
      <c r="AO249" s="34">
        <v>175775.17585299996</v>
      </c>
      <c r="AP249" s="34">
        <v>170775.17585299996</v>
      </c>
      <c r="AQ249" s="34">
        <v>5000</v>
      </c>
      <c r="AR249" s="34">
        <v>-29255</v>
      </c>
      <c r="AS249" s="34">
        <v>0</v>
      </c>
    </row>
    <row r="250" spans="2:45" s="1" customFormat="1" ht="14.25" x14ac:dyDescent="0.2">
      <c r="B250" s="31" t="s">
        <v>4794</v>
      </c>
      <c r="C250" s="32" t="s">
        <v>1740</v>
      </c>
      <c r="D250" s="31" t="s">
        <v>1741</v>
      </c>
      <c r="E250" s="31" t="s">
        <v>13</v>
      </c>
      <c r="F250" s="31" t="s">
        <v>11</v>
      </c>
      <c r="G250" s="31" t="s">
        <v>19</v>
      </c>
      <c r="H250" s="31" t="s">
        <v>51</v>
      </c>
      <c r="I250" s="31" t="s">
        <v>10</v>
      </c>
      <c r="J250" s="31" t="s">
        <v>12</v>
      </c>
      <c r="K250" s="31" t="s">
        <v>1742</v>
      </c>
      <c r="L250" s="33">
        <v>1504</v>
      </c>
      <c r="M250" s="150">
        <v>36090.431628999999</v>
      </c>
      <c r="N250" s="34">
        <v>-21273</v>
      </c>
      <c r="O250" s="34">
        <v>0</v>
      </c>
      <c r="P250" s="30">
        <v>45558.474791899993</v>
      </c>
      <c r="Q250" s="35">
        <v>1703.394843</v>
      </c>
      <c r="R250" s="36">
        <v>0</v>
      </c>
      <c r="S250" s="36">
        <v>1510.8905131434376</v>
      </c>
      <c r="T250" s="36">
        <v>1497.1094868565624</v>
      </c>
      <c r="U250" s="37">
        <v>3008.0162206497216</v>
      </c>
      <c r="V250" s="38">
        <v>4711.4110636497217</v>
      </c>
      <c r="W250" s="34">
        <v>50269.885855549714</v>
      </c>
      <c r="X250" s="34">
        <v>2832.9197121434336</v>
      </c>
      <c r="Y250" s="33">
        <v>47436.96614340628</v>
      </c>
      <c r="Z250" s="144">
        <v>0</v>
      </c>
      <c r="AA250" s="34">
        <v>2101.4596022746578</v>
      </c>
      <c r="AB250" s="34">
        <v>11851.704543865484</v>
      </c>
      <c r="AC250" s="34">
        <v>12187.14</v>
      </c>
      <c r="AD250" s="34">
        <v>1840.9772094437501</v>
      </c>
      <c r="AE250" s="34">
        <v>78</v>
      </c>
      <c r="AF250" s="34">
        <v>28059.281355583891</v>
      </c>
      <c r="AG250" s="136">
        <v>27132</v>
      </c>
      <c r="AH250" s="34">
        <v>30741.043162900001</v>
      </c>
      <c r="AI250" s="34">
        <v>0</v>
      </c>
      <c r="AJ250" s="34">
        <v>3609.0431629</v>
      </c>
      <c r="AK250" s="34">
        <v>3609.0431629</v>
      </c>
      <c r="AL250" s="34">
        <v>27132</v>
      </c>
      <c r="AM250" s="34">
        <v>27132</v>
      </c>
      <c r="AN250" s="34">
        <v>0</v>
      </c>
      <c r="AO250" s="34">
        <v>45558.474791899993</v>
      </c>
      <c r="AP250" s="34">
        <v>41949.431628999992</v>
      </c>
      <c r="AQ250" s="34">
        <v>3609.0431629000013</v>
      </c>
      <c r="AR250" s="34">
        <v>-21273</v>
      </c>
      <c r="AS250" s="34">
        <v>0</v>
      </c>
    </row>
    <row r="251" spans="2:45" s="1" customFormat="1" ht="14.25" x14ac:dyDescent="0.2">
      <c r="B251" s="31" t="s">
        <v>4794</v>
      </c>
      <c r="C251" s="32" t="s">
        <v>2434</v>
      </c>
      <c r="D251" s="31" t="s">
        <v>2435</v>
      </c>
      <c r="E251" s="31" t="s">
        <v>13</v>
      </c>
      <c r="F251" s="31" t="s">
        <v>11</v>
      </c>
      <c r="G251" s="31" t="s">
        <v>19</v>
      </c>
      <c r="H251" s="31" t="s">
        <v>51</v>
      </c>
      <c r="I251" s="31" t="s">
        <v>10</v>
      </c>
      <c r="J251" s="31" t="s">
        <v>14</v>
      </c>
      <c r="K251" s="31" t="s">
        <v>2436</v>
      </c>
      <c r="L251" s="33">
        <v>7195</v>
      </c>
      <c r="M251" s="150">
        <v>104801.638141</v>
      </c>
      <c r="N251" s="34">
        <v>13684</v>
      </c>
      <c r="O251" s="34">
        <v>0</v>
      </c>
      <c r="P251" s="30">
        <v>213554.638141</v>
      </c>
      <c r="Q251" s="35">
        <v>14927.062116999999</v>
      </c>
      <c r="R251" s="36">
        <v>0</v>
      </c>
      <c r="S251" s="36">
        <v>10359.675605718265</v>
      </c>
      <c r="T251" s="36">
        <v>4030.3243942817353</v>
      </c>
      <c r="U251" s="37">
        <v>14390.077598121507</v>
      </c>
      <c r="V251" s="38">
        <v>29317.139715121506</v>
      </c>
      <c r="W251" s="34">
        <v>242871.77785612151</v>
      </c>
      <c r="X251" s="34">
        <v>19424.391760718281</v>
      </c>
      <c r="Y251" s="33">
        <v>223447.38609540323</v>
      </c>
      <c r="Z251" s="144">
        <v>0</v>
      </c>
      <c r="AA251" s="34">
        <v>11317.59531341296</v>
      </c>
      <c r="AB251" s="34">
        <v>74030.058032392204</v>
      </c>
      <c r="AC251" s="34">
        <v>30159.37</v>
      </c>
      <c r="AD251" s="34">
        <v>6273.5891859062503</v>
      </c>
      <c r="AE251" s="34">
        <v>977.09</v>
      </c>
      <c r="AF251" s="34">
        <v>122757.7025317114</v>
      </c>
      <c r="AG251" s="136">
        <v>127964</v>
      </c>
      <c r="AH251" s="34">
        <v>127964</v>
      </c>
      <c r="AI251" s="34">
        <v>0</v>
      </c>
      <c r="AJ251" s="34">
        <v>0</v>
      </c>
      <c r="AK251" s="34">
        <v>0</v>
      </c>
      <c r="AL251" s="34">
        <v>127964</v>
      </c>
      <c r="AM251" s="34">
        <v>127964</v>
      </c>
      <c r="AN251" s="34">
        <v>0</v>
      </c>
      <c r="AO251" s="34">
        <v>213554.638141</v>
      </c>
      <c r="AP251" s="34">
        <v>213554.638141</v>
      </c>
      <c r="AQ251" s="34">
        <v>0</v>
      </c>
      <c r="AR251" s="34">
        <v>13684</v>
      </c>
      <c r="AS251" s="34">
        <v>0</v>
      </c>
    </row>
    <row r="252" spans="2:45" s="1" customFormat="1" ht="14.25" x14ac:dyDescent="0.2">
      <c r="B252" s="31" t="s">
        <v>4794</v>
      </c>
      <c r="C252" s="32" t="s">
        <v>1616</v>
      </c>
      <c r="D252" s="31" t="s">
        <v>1617</v>
      </c>
      <c r="E252" s="31" t="s">
        <v>13</v>
      </c>
      <c r="F252" s="31" t="s">
        <v>11</v>
      </c>
      <c r="G252" s="31" t="s">
        <v>19</v>
      </c>
      <c r="H252" s="31" t="s">
        <v>51</v>
      </c>
      <c r="I252" s="31" t="s">
        <v>10</v>
      </c>
      <c r="J252" s="31" t="s">
        <v>12</v>
      </c>
      <c r="K252" s="31" t="s">
        <v>1618</v>
      </c>
      <c r="L252" s="33">
        <v>1671</v>
      </c>
      <c r="M252" s="150">
        <v>73355.632491000011</v>
      </c>
      <c r="N252" s="34">
        <v>-53830</v>
      </c>
      <c r="O252" s="34">
        <v>49554</v>
      </c>
      <c r="P252" s="30">
        <v>72914.632490999997</v>
      </c>
      <c r="Q252" s="35">
        <v>4960.1848559999999</v>
      </c>
      <c r="R252" s="36">
        <v>0</v>
      </c>
      <c r="S252" s="36">
        <v>3097.1763691440465</v>
      </c>
      <c r="T252" s="36">
        <v>244.82363085595352</v>
      </c>
      <c r="U252" s="37">
        <v>3342.018021745801</v>
      </c>
      <c r="V252" s="38">
        <v>8302.2028777457999</v>
      </c>
      <c r="W252" s="34">
        <v>81216.8353687458</v>
      </c>
      <c r="X252" s="34">
        <v>5807.205692144038</v>
      </c>
      <c r="Y252" s="33">
        <v>75409.629676601762</v>
      </c>
      <c r="Z252" s="144">
        <v>0</v>
      </c>
      <c r="AA252" s="34">
        <v>5391.1570350607617</v>
      </c>
      <c r="AB252" s="34">
        <v>14470.819152833739</v>
      </c>
      <c r="AC252" s="34">
        <v>7004.35</v>
      </c>
      <c r="AD252" s="34">
        <v>2961.3993614793385</v>
      </c>
      <c r="AE252" s="34">
        <v>0</v>
      </c>
      <c r="AF252" s="34">
        <v>29827.725549373838</v>
      </c>
      <c r="AG252" s="136">
        <v>55246</v>
      </c>
      <c r="AH252" s="34">
        <v>59522</v>
      </c>
      <c r="AI252" s="34">
        <v>0</v>
      </c>
      <c r="AJ252" s="34">
        <v>4276</v>
      </c>
      <c r="AK252" s="34">
        <v>4276</v>
      </c>
      <c r="AL252" s="34">
        <v>55246</v>
      </c>
      <c r="AM252" s="34">
        <v>55246</v>
      </c>
      <c r="AN252" s="34">
        <v>0</v>
      </c>
      <c r="AO252" s="34">
        <v>72914.632490999997</v>
      </c>
      <c r="AP252" s="34">
        <v>68638.632490999997</v>
      </c>
      <c r="AQ252" s="34">
        <v>4276</v>
      </c>
      <c r="AR252" s="34">
        <v>-53830</v>
      </c>
      <c r="AS252" s="34">
        <v>0</v>
      </c>
    </row>
    <row r="253" spans="2:45" s="1" customFormat="1" ht="14.25" x14ac:dyDescent="0.2">
      <c r="B253" s="31" t="s">
        <v>4794</v>
      </c>
      <c r="C253" s="32" t="s">
        <v>3201</v>
      </c>
      <c r="D253" s="31" t="s">
        <v>3202</v>
      </c>
      <c r="E253" s="31" t="s">
        <v>13</v>
      </c>
      <c r="F253" s="31" t="s">
        <v>11</v>
      </c>
      <c r="G253" s="31" t="s">
        <v>19</v>
      </c>
      <c r="H253" s="31" t="s">
        <v>51</v>
      </c>
      <c r="I253" s="31" t="s">
        <v>10</v>
      </c>
      <c r="J253" s="31" t="s">
        <v>12</v>
      </c>
      <c r="K253" s="31" t="s">
        <v>3203</v>
      </c>
      <c r="L253" s="33">
        <v>2406</v>
      </c>
      <c r="M253" s="150">
        <v>263311.90356100001</v>
      </c>
      <c r="N253" s="34">
        <v>-154485</v>
      </c>
      <c r="O253" s="34">
        <v>92614.121768101031</v>
      </c>
      <c r="P253" s="30">
        <v>105418.54356100003</v>
      </c>
      <c r="Q253" s="35">
        <v>14757.562002999999</v>
      </c>
      <c r="R253" s="36">
        <v>0</v>
      </c>
      <c r="S253" s="36">
        <v>894.7784765717721</v>
      </c>
      <c r="T253" s="36">
        <v>3917.221523428228</v>
      </c>
      <c r="U253" s="37">
        <v>4812.0259487255516</v>
      </c>
      <c r="V253" s="38">
        <v>19569.587951725553</v>
      </c>
      <c r="W253" s="34">
        <v>124988.13151272558</v>
      </c>
      <c r="X253" s="34">
        <v>1677.7096435717685</v>
      </c>
      <c r="Y253" s="33">
        <v>123310.42186915381</v>
      </c>
      <c r="Z253" s="144">
        <v>0</v>
      </c>
      <c r="AA253" s="34">
        <v>1603.5368972632757</v>
      </c>
      <c r="AB253" s="34">
        <v>13959.776469226288</v>
      </c>
      <c r="AC253" s="34">
        <v>10085.26</v>
      </c>
      <c r="AD253" s="34">
        <v>587</v>
      </c>
      <c r="AE253" s="34">
        <v>0</v>
      </c>
      <c r="AF253" s="34">
        <v>26235.573366489563</v>
      </c>
      <c r="AG253" s="136">
        <v>20686</v>
      </c>
      <c r="AH253" s="34">
        <v>50703.64</v>
      </c>
      <c r="AI253" s="34">
        <v>2241</v>
      </c>
      <c r="AJ253" s="34">
        <v>23780.5</v>
      </c>
      <c r="AK253" s="34">
        <v>21539.5</v>
      </c>
      <c r="AL253" s="34">
        <v>18445</v>
      </c>
      <c r="AM253" s="34">
        <v>26923.14</v>
      </c>
      <c r="AN253" s="34">
        <v>8478.14</v>
      </c>
      <c r="AO253" s="34">
        <v>105418.54356100003</v>
      </c>
      <c r="AP253" s="34">
        <v>75400.903561000028</v>
      </c>
      <c r="AQ253" s="34">
        <v>30017.640000000014</v>
      </c>
      <c r="AR253" s="34">
        <v>-154485</v>
      </c>
      <c r="AS253" s="34">
        <v>0</v>
      </c>
    </row>
    <row r="254" spans="2:45" s="1" customFormat="1" ht="14.25" x14ac:dyDescent="0.2">
      <c r="B254" s="31" t="s">
        <v>4794</v>
      </c>
      <c r="C254" s="32" t="s">
        <v>3530</v>
      </c>
      <c r="D254" s="31" t="s">
        <v>3531</v>
      </c>
      <c r="E254" s="31" t="s">
        <v>13</v>
      </c>
      <c r="F254" s="31" t="s">
        <v>11</v>
      </c>
      <c r="G254" s="31" t="s">
        <v>19</v>
      </c>
      <c r="H254" s="31" t="s">
        <v>51</v>
      </c>
      <c r="I254" s="31" t="s">
        <v>10</v>
      </c>
      <c r="J254" s="31" t="s">
        <v>21</v>
      </c>
      <c r="K254" s="31" t="s">
        <v>3532</v>
      </c>
      <c r="L254" s="33">
        <v>464</v>
      </c>
      <c r="M254" s="150">
        <v>28040.363034999998</v>
      </c>
      <c r="N254" s="34">
        <v>24461</v>
      </c>
      <c r="O254" s="34">
        <v>0</v>
      </c>
      <c r="P254" s="30">
        <v>59592.363035000002</v>
      </c>
      <c r="Q254" s="35">
        <v>203.12053800000001</v>
      </c>
      <c r="R254" s="36">
        <v>0</v>
      </c>
      <c r="S254" s="36">
        <v>0</v>
      </c>
      <c r="T254" s="36">
        <v>928</v>
      </c>
      <c r="U254" s="37">
        <v>928.00500424299923</v>
      </c>
      <c r="V254" s="38">
        <v>1131.1255422429992</v>
      </c>
      <c r="W254" s="34">
        <v>60723.488577242999</v>
      </c>
      <c r="X254" s="34">
        <v>-7.2759600000000004E-12</v>
      </c>
      <c r="Y254" s="33">
        <v>60723.488577243006</v>
      </c>
      <c r="Z254" s="144">
        <v>2984.8106541748721</v>
      </c>
      <c r="AA254" s="34">
        <v>2905.4187800767027</v>
      </c>
      <c r="AB254" s="34">
        <v>6529.9819011504223</v>
      </c>
      <c r="AC254" s="34">
        <v>3177.29</v>
      </c>
      <c r="AD254" s="34">
        <v>1257.5</v>
      </c>
      <c r="AE254" s="34">
        <v>1550.98</v>
      </c>
      <c r="AF254" s="34">
        <v>18405.981335401997</v>
      </c>
      <c r="AG254" s="136">
        <v>7328</v>
      </c>
      <c r="AH254" s="34">
        <v>7328</v>
      </c>
      <c r="AI254" s="34">
        <v>0</v>
      </c>
      <c r="AJ254" s="34">
        <v>0</v>
      </c>
      <c r="AK254" s="34">
        <v>0</v>
      </c>
      <c r="AL254" s="34">
        <v>7328</v>
      </c>
      <c r="AM254" s="34">
        <v>7328</v>
      </c>
      <c r="AN254" s="34">
        <v>0</v>
      </c>
      <c r="AO254" s="34">
        <v>59592.363035000002</v>
      </c>
      <c r="AP254" s="34">
        <v>59592.363035000002</v>
      </c>
      <c r="AQ254" s="34">
        <v>0</v>
      </c>
      <c r="AR254" s="34">
        <v>24461</v>
      </c>
      <c r="AS254" s="34">
        <v>0</v>
      </c>
    </row>
    <row r="255" spans="2:45" s="1" customFormat="1" ht="14.25" x14ac:dyDescent="0.2">
      <c r="B255" s="31" t="s">
        <v>4794</v>
      </c>
      <c r="C255" s="32" t="s">
        <v>1815</v>
      </c>
      <c r="D255" s="31" t="s">
        <v>1816</v>
      </c>
      <c r="E255" s="31" t="s">
        <v>13</v>
      </c>
      <c r="F255" s="31" t="s">
        <v>11</v>
      </c>
      <c r="G255" s="31" t="s">
        <v>19</v>
      </c>
      <c r="H255" s="31" t="s">
        <v>51</v>
      </c>
      <c r="I255" s="31" t="s">
        <v>10</v>
      </c>
      <c r="J255" s="31" t="s">
        <v>12</v>
      </c>
      <c r="K255" s="31" t="s">
        <v>1817</v>
      </c>
      <c r="L255" s="33">
        <v>2343</v>
      </c>
      <c r="M255" s="150">
        <v>56777.22372899999</v>
      </c>
      <c r="N255" s="34">
        <v>-5439</v>
      </c>
      <c r="O255" s="34">
        <v>0</v>
      </c>
      <c r="P255" s="30">
        <v>79433.393729000003</v>
      </c>
      <c r="Q255" s="35">
        <v>2008.420564</v>
      </c>
      <c r="R255" s="36">
        <v>0</v>
      </c>
      <c r="S255" s="36">
        <v>2161.2944651436874</v>
      </c>
      <c r="T255" s="36">
        <v>2524.7055348563126</v>
      </c>
      <c r="U255" s="37">
        <v>4686.0252692701442</v>
      </c>
      <c r="V255" s="38">
        <v>6694.4458332701442</v>
      </c>
      <c r="W255" s="34">
        <v>86127.83956227015</v>
      </c>
      <c r="X255" s="34">
        <v>4052.4271221436793</v>
      </c>
      <c r="Y255" s="33">
        <v>82075.412440126471</v>
      </c>
      <c r="Z255" s="144">
        <v>0</v>
      </c>
      <c r="AA255" s="34">
        <v>2640.6763767319208</v>
      </c>
      <c r="AB255" s="34">
        <v>16842.234218142195</v>
      </c>
      <c r="AC255" s="34">
        <v>15213.21</v>
      </c>
      <c r="AD255" s="34">
        <v>1415.13499121</v>
      </c>
      <c r="AE255" s="34">
        <v>712.61</v>
      </c>
      <c r="AF255" s="34">
        <v>36823.86558608411</v>
      </c>
      <c r="AG255" s="136">
        <v>19076</v>
      </c>
      <c r="AH255" s="34">
        <v>30933.17</v>
      </c>
      <c r="AI255" s="34">
        <v>0</v>
      </c>
      <c r="AJ255" s="34">
        <v>4715</v>
      </c>
      <c r="AK255" s="34">
        <v>4715</v>
      </c>
      <c r="AL255" s="34">
        <v>19076</v>
      </c>
      <c r="AM255" s="34">
        <v>26218.17</v>
      </c>
      <c r="AN255" s="34">
        <v>7142.1699999999983</v>
      </c>
      <c r="AO255" s="34">
        <v>79433.393729000003</v>
      </c>
      <c r="AP255" s="34">
        <v>67576.223729000005</v>
      </c>
      <c r="AQ255" s="34">
        <v>11857.169999999998</v>
      </c>
      <c r="AR255" s="34">
        <v>-5439</v>
      </c>
      <c r="AS255" s="34">
        <v>0</v>
      </c>
    </row>
    <row r="256" spans="2:45" s="1" customFormat="1" ht="14.25" x14ac:dyDescent="0.2">
      <c r="B256" s="31" t="s">
        <v>4794</v>
      </c>
      <c r="C256" s="32" t="s">
        <v>2296</v>
      </c>
      <c r="D256" s="31" t="s">
        <v>2297</v>
      </c>
      <c r="E256" s="31" t="s">
        <v>13</v>
      </c>
      <c r="F256" s="31" t="s">
        <v>11</v>
      </c>
      <c r="G256" s="31" t="s">
        <v>19</v>
      </c>
      <c r="H256" s="31" t="s">
        <v>51</v>
      </c>
      <c r="I256" s="31" t="s">
        <v>10</v>
      </c>
      <c r="J256" s="31" t="s">
        <v>12</v>
      </c>
      <c r="K256" s="31" t="s">
        <v>2298</v>
      </c>
      <c r="L256" s="33">
        <v>3553</v>
      </c>
      <c r="M256" s="150">
        <v>325616.59684100002</v>
      </c>
      <c r="N256" s="34">
        <v>51591</v>
      </c>
      <c r="O256" s="34">
        <v>0</v>
      </c>
      <c r="P256" s="30">
        <v>297223.66684100003</v>
      </c>
      <c r="Q256" s="35">
        <v>32371.328851999999</v>
      </c>
      <c r="R256" s="36">
        <v>0</v>
      </c>
      <c r="S256" s="36">
        <v>6304.9604068595636</v>
      </c>
      <c r="T256" s="36">
        <v>801.03959314043641</v>
      </c>
      <c r="U256" s="37">
        <v>7106.0383191279661</v>
      </c>
      <c r="V256" s="38">
        <v>39477.367171127968</v>
      </c>
      <c r="W256" s="34">
        <v>336701.03401212802</v>
      </c>
      <c r="X256" s="34">
        <v>11821.800762859581</v>
      </c>
      <c r="Y256" s="33">
        <v>324879.23324926844</v>
      </c>
      <c r="Z256" s="144">
        <v>1826.7591262044571</v>
      </c>
      <c r="AA256" s="34">
        <v>7140.1808768575465</v>
      </c>
      <c r="AB256" s="34">
        <v>31568.753474037392</v>
      </c>
      <c r="AC256" s="34">
        <v>27325.84</v>
      </c>
      <c r="AD256" s="34">
        <v>6287.5</v>
      </c>
      <c r="AE256" s="34">
        <v>2808.66</v>
      </c>
      <c r="AF256" s="34">
        <v>76957.693477099398</v>
      </c>
      <c r="AG256" s="136">
        <v>20003</v>
      </c>
      <c r="AH256" s="34">
        <v>39758.07</v>
      </c>
      <c r="AI256" s="34">
        <v>0</v>
      </c>
      <c r="AJ256" s="34">
        <v>0</v>
      </c>
      <c r="AK256" s="34">
        <v>0</v>
      </c>
      <c r="AL256" s="34">
        <v>20003</v>
      </c>
      <c r="AM256" s="34">
        <v>39758.07</v>
      </c>
      <c r="AN256" s="34">
        <v>19755.07</v>
      </c>
      <c r="AO256" s="34">
        <v>297223.66684100003</v>
      </c>
      <c r="AP256" s="34">
        <v>277468.59684100002</v>
      </c>
      <c r="AQ256" s="34">
        <v>19755.070000000007</v>
      </c>
      <c r="AR256" s="34">
        <v>51591</v>
      </c>
      <c r="AS256" s="34">
        <v>0</v>
      </c>
    </row>
    <row r="257" spans="2:45" s="1" customFormat="1" ht="14.25" x14ac:dyDescent="0.2">
      <c r="B257" s="31" t="s">
        <v>4794</v>
      </c>
      <c r="C257" s="32" t="s">
        <v>2108</v>
      </c>
      <c r="D257" s="31" t="s">
        <v>2109</v>
      </c>
      <c r="E257" s="31" t="s">
        <v>13</v>
      </c>
      <c r="F257" s="31" t="s">
        <v>11</v>
      </c>
      <c r="G257" s="31" t="s">
        <v>19</v>
      </c>
      <c r="H257" s="31" t="s">
        <v>51</v>
      </c>
      <c r="I257" s="31" t="s">
        <v>10</v>
      </c>
      <c r="J257" s="31" t="s">
        <v>12</v>
      </c>
      <c r="K257" s="31" t="s">
        <v>2110</v>
      </c>
      <c r="L257" s="33">
        <v>3370</v>
      </c>
      <c r="M257" s="150">
        <v>64317.904205999999</v>
      </c>
      <c r="N257" s="34">
        <v>-64619</v>
      </c>
      <c r="O257" s="34">
        <v>0</v>
      </c>
      <c r="P257" s="30">
        <v>77266.694626599987</v>
      </c>
      <c r="Q257" s="35">
        <v>9744.5154089999996</v>
      </c>
      <c r="R257" s="36">
        <v>0</v>
      </c>
      <c r="S257" s="36">
        <v>8500.6092651461222</v>
      </c>
      <c r="T257" s="36">
        <v>-95.147454214597019</v>
      </c>
      <c r="U257" s="37">
        <v>8405.507137411505</v>
      </c>
      <c r="V257" s="38">
        <v>18150.022546411506</v>
      </c>
      <c r="W257" s="34">
        <v>95416.717173011493</v>
      </c>
      <c r="X257" s="34">
        <v>15938.642372146118</v>
      </c>
      <c r="Y257" s="33">
        <v>79478.074800865375</v>
      </c>
      <c r="Z257" s="144">
        <v>0</v>
      </c>
      <c r="AA257" s="34">
        <v>7638.6329867265922</v>
      </c>
      <c r="AB257" s="34">
        <v>21756.126954992516</v>
      </c>
      <c r="AC257" s="34">
        <v>14126.07</v>
      </c>
      <c r="AD257" s="34">
        <v>4223.2469187999995</v>
      </c>
      <c r="AE257" s="34">
        <v>1409.76</v>
      </c>
      <c r="AF257" s="34">
        <v>49153.836860519114</v>
      </c>
      <c r="AG257" s="136">
        <v>71136</v>
      </c>
      <c r="AH257" s="34">
        <v>77567.790420599995</v>
      </c>
      <c r="AI257" s="34">
        <v>0</v>
      </c>
      <c r="AJ257" s="34">
        <v>6431.7904206000003</v>
      </c>
      <c r="AK257" s="34">
        <v>6431.7904206000003</v>
      </c>
      <c r="AL257" s="34">
        <v>71136</v>
      </c>
      <c r="AM257" s="34">
        <v>71136</v>
      </c>
      <c r="AN257" s="34">
        <v>0</v>
      </c>
      <c r="AO257" s="34">
        <v>77266.694626599987</v>
      </c>
      <c r="AP257" s="34">
        <v>70834.904205999992</v>
      </c>
      <c r="AQ257" s="34">
        <v>6431.7904205999948</v>
      </c>
      <c r="AR257" s="34">
        <v>-64619</v>
      </c>
      <c r="AS257" s="34">
        <v>0</v>
      </c>
    </row>
    <row r="258" spans="2:45" s="1" customFormat="1" ht="14.25" x14ac:dyDescent="0.2">
      <c r="B258" s="31" t="s">
        <v>4794</v>
      </c>
      <c r="C258" s="32" t="s">
        <v>2488</v>
      </c>
      <c r="D258" s="31" t="s">
        <v>2489</v>
      </c>
      <c r="E258" s="31" t="s">
        <v>13</v>
      </c>
      <c r="F258" s="31" t="s">
        <v>11</v>
      </c>
      <c r="G258" s="31" t="s">
        <v>19</v>
      </c>
      <c r="H258" s="31" t="s">
        <v>51</v>
      </c>
      <c r="I258" s="31" t="s">
        <v>10</v>
      </c>
      <c r="J258" s="31" t="s">
        <v>16</v>
      </c>
      <c r="K258" s="31" t="s">
        <v>2490</v>
      </c>
      <c r="L258" s="33">
        <v>12456</v>
      </c>
      <c r="M258" s="150">
        <v>448271.63396000001</v>
      </c>
      <c r="N258" s="34">
        <v>-359753</v>
      </c>
      <c r="O258" s="34">
        <v>101950.86240799857</v>
      </c>
      <c r="P258" s="30">
        <v>96900.633960000006</v>
      </c>
      <c r="Q258" s="35">
        <v>43394.176577999999</v>
      </c>
      <c r="R258" s="36">
        <v>0</v>
      </c>
      <c r="S258" s="36">
        <v>23535.239548580466</v>
      </c>
      <c r="T258" s="36">
        <v>1376.7604514195336</v>
      </c>
      <c r="U258" s="37">
        <v>24912.134338040512</v>
      </c>
      <c r="V258" s="38">
        <v>68306.310916040515</v>
      </c>
      <c r="W258" s="34">
        <v>165206.94487604051</v>
      </c>
      <c r="X258" s="34">
        <v>44128.574153580441</v>
      </c>
      <c r="Y258" s="33">
        <v>121078.37072246007</v>
      </c>
      <c r="Z258" s="144">
        <v>0</v>
      </c>
      <c r="AA258" s="34">
        <v>32066.893960949568</v>
      </c>
      <c r="AB258" s="34">
        <v>95524.804248799759</v>
      </c>
      <c r="AC258" s="34">
        <v>52211.98</v>
      </c>
      <c r="AD258" s="34">
        <v>11447.196427899446</v>
      </c>
      <c r="AE258" s="34">
        <v>0</v>
      </c>
      <c r="AF258" s="34">
        <v>191250.87463764878</v>
      </c>
      <c r="AG258" s="136">
        <v>279349</v>
      </c>
      <c r="AH258" s="34">
        <v>303561</v>
      </c>
      <c r="AI258" s="34">
        <v>2992</v>
      </c>
      <c r="AJ258" s="34">
        <v>27204</v>
      </c>
      <c r="AK258" s="34">
        <v>24212</v>
      </c>
      <c r="AL258" s="34">
        <v>276357</v>
      </c>
      <c r="AM258" s="34">
        <v>276357</v>
      </c>
      <c r="AN258" s="34">
        <v>0</v>
      </c>
      <c r="AO258" s="34">
        <v>96900.633960000006</v>
      </c>
      <c r="AP258" s="34">
        <v>72688.633960000006</v>
      </c>
      <c r="AQ258" s="34">
        <v>24212</v>
      </c>
      <c r="AR258" s="34">
        <v>-359753</v>
      </c>
      <c r="AS258" s="34">
        <v>0</v>
      </c>
    </row>
    <row r="259" spans="2:45" s="1" customFormat="1" ht="14.25" x14ac:dyDescent="0.2">
      <c r="B259" s="31" t="s">
        <v>4794</v>
      </c>
      <c r="C259" s="32" t="s">
        <v>3302</v>
      </c>
      <c r="D259" s="31" t="s">
        <v>3303</v>
      </c>
      <c r="E259" s="31" t="s">
        <v>13</v>
      </c>
      <c r="F259" s="31" t="s">
        <v>11</v>
      </c>
      <c r="G259" s="31" t="s">
        <v>19</v>
      </c>
      <c r="H259" s="31" t="s">
        <v>51</v>
      </c>
      <c r="I259" s="31" t="s">
        <v>10</v>
      </c>
      <c r="J259" s="31" t="s">
        <v>12</v>
      </c>
      <c r="K259" s="31" t="s">
        <v>3304</v>
      </c>
      <c r="L259" s="33">
        <v>3818</v>
      </c>
      <c r="M259" s="150">
        <v>147833.83797299999</v>
      </c>
      <c r="N259" s="34">
        <v>-78190.2</v>
      </c>
      <c r="O259" s="34">
        <v>68752.16878410535</v>
      </c>
      <c r="P259" s="30">
        <v>113466.05797299999</v>
      </c>
      <c r="Q259" s="35">
        <v>7604.4234079999997</v>
      </c>
      <c r="R259" s="36">
        <v>0</v>
      </c>
      <c r="S259" s="36">
        <v>3816.8264777157515</v>
      </c>
      <c r="T259" s="36">
        <v>3819.1735222842485</v>
      </c>
      <c r="U259" s="37">
        <v>7636.0411771546787</v>
      </c>
      <c r="V259" s="38">
        <v>15240.464585154677</v>
      </c>
      <c r="W259" s="34">
        <v>128706.52255815467</v>
      </c>
      <c r="X259" s="34">
        <v>7156.5496457157424</v>
      </c>
      <c r="Y259" s="33">
        <v>121549.97291243893</v>
      </c>
      <c r="Z259" s="144">
        <v>6740.0987754520229</v>
      </c>
      <c r="AA259" s="34">
        <v>14204.357259519642</v>
      </c>
      <c r="AB259" s="34">
        <v>27889.759395497054</v>
      </c>
      <c r="AC259" s="34">
        <v>16003.96</v>
      </c>
      <c r="AD259" s="34">
        <v>10071.962741298445</v>
      </c>
      <c r="AE259" s="34">
        <v>3016.4</v>
      </c>
      <c r="AF259" s="34">
        <v>77926.538171767155</v>
      </c>
      <c r="AG259" s="136">
        <v>8663</v>
      </c>
      <c r="AH259" s="34">
        <v>44323.42</v>
      </c>
      <c r="AI259" s="34">
        <v>0</v>
      </c>
      <c r="AJ259" s="34">
        <v>1600</v>
      </c>
      <c r="AK259" s="34">
        <v>1600</v>
      </c>
      <c r="AL259" s="34">
        <v>8663</v>
      </c>
      <c r="AM259" s="34">
        <v>42723.42</v>
      </c>
      <c r="AN259" s="34">
        <v>34060.42</v>
      </c>
      <c r="AO259" s="34">
        <v>113466.05797299999</v>
      </c>
      <c r="AP259" s="34">
        <v>77805.63797299999</v>
      </c>
      <c r="AQ259" s="34">
        <v>35660.419999999984</v>
      </c>
      <c r="AR259" s="34">
        <v>-78190.2</v>
      </c>
      <c r="AS259" s="34">
        <v>0</v>
      </c>
    </row>
    <row r="260" spans="2:45" s="1" customFormat="1" ht="14.25" x14ac:dyDescent="0.2">
      <c r="B260" s="31" t="s">
        <v>4794</v>
      </c>
      <c r="C260" s="32" t="s">
        <v>268</v>
      </c>
      <c r="D260" s="31" t="s">
        <v>269</v>
      </c>
      <c r="E260" s="31" t="s">
        <v>13</v>
      </c>
      <c r="F260" s="31" t="s">
        <v>11</v>
      </c>
      <c r="G260" s="31" t="s">
        <v>19</v>
      </c>
      <c r="H260" s="31" t="s">
        <v>51</v>
      </c>
      <c r="I260" s="31" t="s">
        <v>10</v>
      </c>
      <c r="J260" s="31" t="s">
        <v>12</v>
      </c>
      <c r="K260" s="31" t="s">
        <v>270</v>
      </c>
      <c r="L260" s="33">
        <v>2313</v>
      </c>
      <c r="M260" s="150">
        <v>49119.983409000008</v>
      </c>
      <c r="N260" s="34">
        <v>-18306.400000000001</v>
      </c>
      <c r="O260" s="34">
        <v>0</v>
      </c>
      <c r="P260" s="30">
        <v>-10102.616590999998</v>
      </c>
      <c r="Q260" s="35">
        <v>4617.2716840000003</v>
      </c>
      <c r="R260" s="36">
        <v>10102.616590999998</v>
      </c>
      <c r="S260" s="36">
        <v>4167.9257645730286</v>
      </c>
      <c r="T260" s="36">
        <v>-521.21369026275897</v>
      </c>
      <c r="U260" s="37">
        <v>13749.402808609531</v>
      </c>
      <c r="V260" s="38">
        <v>18366.674492609531</v>
      </c>
      <c r="W260" s="34">
        <v>18366.674492609531</v>
      </c>
      <c r="X260" s="34">
        <v>7814.8608085730284</v>
      </c>
      <c r="Y260" s="33">
        <v>10551.813684036502</v>
      </c>
      <c r="Z260" s="144">
        <v>0</v>
      </c>
      <c r="AA260" s="34">
        <v>4884.284820237438</v>
      </c>
      <c r="AB260" s="34">
        <v>15217.397669630354</v>
      </c>
      <c r="AC260" s="34">
        <v>16223.11</v>
      </c>
      <c r="AD260" s="34">
        <v>1121.878290723635</v>
      </c>
      <c r="AE260" s="34">
        <v>0</v>
      </c>
      <c r="AF260" s="34">
        <v>37446.670780591427</v>
      </c>
      <c r="AG260" s="136">
        <v>34808</v>
      </c>
      <c r="AH260" s="34">
        <v>36261.800000000003</v>
      </c>
      <c r="AI260" s="34">
        <v>0</v>
      </c>
      <c r="AJ260" s="34">
        <v>1453.8000000000002</v>
      </c>
      <c r="AK260" s="34">
        <v>1453.8000000000002</v>
      </c>
      <c r="AL260" s="34">
        <v>34808</v>
      </c>
      <c r="AM260" s="34">
        <v>34808</v>
      </c>
      <c r="AN260" s="34">
        <v>0</v>
      </c>
      <c r="AO260" s="34">
        <v>-10102.616590999998</v>
      </c>
      <c r="AP260" s="34">
        <v>-11556.416590999997</v>
      </c>
      <c r="AQ260" s="34">
        <v>1453.7999999999993</v>
      </c>
      <c r="AR260" s="34">
        <v>-18306.400000000001</v>
      </c>
      <c r="AS260" s="34">
        <v>0</v>
      </c>
    </row>
    <row r="261" spans="2:45" s="1" customFormat="1" ht="14.25" x14ac:dyDescent="0.2">
      <c r="B261" s="31" t="s">
        <v>4794</v>
      </c>
      <c r="C261" s="32" t="s">
        <v>256</v>
      </c>
      <c r="D261" s="31" t="s">
        <v>257</v>
      </c>
      <c r="E261" s="31" t="s">
        <v>13</v>
      </c>
      <c r="F261" s="31" t="s">
        <v>11</v>
      </c>
      <c r="G261" s="31" t="s">
        <v>19</v>
      </c>
      <c r="H261" s="31" t="s">
        <v>51</v>
      </c>
      <c r="I261" s="31" t="s">
        <v>10</v>
      </c>
      <c r="J261" s="31" t="s">
        <v>12</v>
      </c>
      <c r="K261" s="31" t="s">
        <v>258</v>
      </c>
      <c r="L261" s="33">
        <v>1160</v>
      </c>
      <c r="M261" s="150">
        <v>21499.247651999998</v>
      </c>
      <c r="N261" s="34">
        <v>12834</v>
      </c>
      <c r="O261" s="34">
        <v>0</v>
      </c>
      <c r="P261" s="30">
        <v>54844.247651999991</v>
      </c>
      <c r="Q261" s="35">
        <v>1640.572555</v>
      </c>
      <c r="R261" s="36">
        <v>0</v>
      </c>
      <c r="S261" s="36">
        <v>1874.5931702864341</v>
      </c>
      <c r="T261" s="36">
        <v>445.40682971356591</v>
      </c>
      <c r="U261" s="37">
        <v>2320.0125106074979</v>
      </c>
      <c r="V261" s="38">
        <v>3960.5850656074981</v>
      </c>
      <c r="W261" s="34">
        <v>58804.832717607489</v>
      </c>
      <c r="X261" s="34">
        <v>3514.8621942864338</v>
      </c>
      <c r="Y261" s="33">
        <v>55289.970523321055</v>
      </c>
      <c r="Z261" s="144">
        <v>0</v>
      </c>
      <c r="AA261" s="34">
        <v>2203.053840498068</v>
      </c>
      <c r="AB261" s="34">
        <v>6165.4837241601899</v>
      </c>
      <c r="AC261" s="34">
        <v>4862.3900000000003</v>
      </c>
      <c r="AD261" s="34">
        <v>2998.6621153999999</v>
      </c>
      <c r="AE261" s="34">
        <v>0</v>
      </c>
      <c r="AF261" s="34">
        <v>16229.589680058258</v>
      </c>
      <c r="AG261" s="136">
        <v>24100</v>
      </c>
      <c r="AH261" s="34">
        <v>24100</v>
      </c>
      <c r="AI261" s="34">
        <v>0</v>
      </c>
      <c r="AJ261" s="34">
        <v>0</v>
      </c>
      <c r="AK261" s="34">
        <v>0</v>
      </c>
      <c r="AL261" s="34">
        <v>24100</v>
      </c>
      <c r="AM261" s="34">
        <v>24100</v>
      </c>
      <c r="AN261" s="34">
        <v>0</v>
      </c>
      <c r="AO261" s="34">
        <v>54844.247651999991</v>
      </c>
      <c r="AP261" s="34">
        <v>54844.247651999991</v>
      </c>
      <c r="AQ261" s="34">
        <v>0</v>
      </c>
      <c r="AR261" s="34">
        <v>12834</v>
      </c>
      <c r="AS261" s="34">
        <v>0</v>
      </c>
    </row>
    <row r="262" spans="2:45" s="1" customFormat="1" ht="14.25" x14ac:dyDescent="0.2">
      <c r="B262" s="31" t="s">
        <v>4794</v>
      </c>
      <c r="C262" s="32" t="s">
        <v>4039</v>
      </c>
      <c r="D262" s="31" t="s">
        <v>4040</v>
      </c>
      <c r="E262" s="31" t="s">
        <v>13</v>
      </c>
      <c r="F262" s="31" t="s">
        <v>11</v>
      </c>
      <c r="G262" s="31" t="s">
        <v>19</v>
      </c>
      <c r="H262" s="31" t="s">
        <v>51</v>
      </c>
      <c r="I262" s="31" t="s">
        <v>10</v>
      </c>
      <c r="J262" s="31" t="s">
        <v>12</v>
      </c>
      <c r="K262" s="31" t="s">
        <v>4041</v>
      </c>
      <c r="L262" s="33">
        <v>2305</v>
      </c>
      <c r="M262" s="150">
        <v>56839.335018999998</v>
      </c>
      <c r="N262" s="34">
        <v>-53740</v>
      </c>
      <c r="O262" s="34">
        <v>8769.2184535826964</v>
      </c>
      <c r="P262" s="30">
        <v>12389.035018999995</v>
      </c>
      <c r="Q262" s="35">
        <v>3945.2179660000002</v>
      </c>
      <c r="R262" s="36">
        <v>0</v>
      </c>
      <c r="S262" s="36">
        <v>51.780526857162741</v>
      </c>
      <c r="T262" s="36">
        <v>4558.2194731428372</v>
      </c>
      <c r="U262" s="37">
        <v>4610.024859439899</v>
      </c>
      <c r="V262" s="38">
        <v>8555.2428254398983</v>
      </c>
      <c r="W262" s="34">
        <v>20944.277844439894</v>
      </c>
      <c r="X262" s="34">
        <v>97.088487857159635</v>
      </c>
      <c r="Y262" s="33">
        <v>20847.189356582734</v>
      </c>
      <c r="Z262" s="144">
        <v>0</v>
      </c>
      <c r="AA262" s="34">
        <v>1167.0624905191657</v>
      </c>
      <c r="AB262" s="34">
        <v>14960.78389791826</v>
      </c>
      <c r="AC262" s="34">
        <v>9661.9</v>
      </c>
      <c r="AD262" s="34">
        <v>699.3177968</v>
      </c>
      <c r="AE262" s="34">
        <v>0</v>
      </c>
      <c r="AF262" s="34">
        <v>26489.064185237425</v>
      </c>
      <c r="AG262" s="136">
        <v>41341</v>
      </c>
      <c r="AH262" s="34">
        <v>44912.7</v>
      </c>
      <c r="AI262" s="34">
        <v>0</v>
      </c>
      <c r="AJ262" s="34">
        <v>3571.7000000000003</v>
      </c>
      <c r="AK262" s="34">
        <v>3571.7000000000003</v>
      </c>
      <c r="AL262" s="34">
        <v>41341</v>
      </c>
      <c r="AM262" s="34">
        <v>41341</v>
      </c>
      <c r="AN262" s="34">
        <v>0</v>
      </c>
      <c r="AO262" s="34">
        <v>12389.035018999995</v>
      </c>
      <c r="AP262" s="34">
        <v>8817.3350189999946</v>
      </c>
      <c r="AQ262" s="34">
        <v>3571.7000000000007</v>
      </c>
      <c r="AR262" s="34">
        <v>-53740</v>
      </c>
      <c r="AS262" s="34">
        <v>0</v>
      </c>
    </row>
    <row r="263" spans="2:45" s="1" customFormat="1" ht="14.25" x14ac:dyDescent="0.2">
      <c r="B263" s="31" t="s">
        <v>4794</v>
      </c>
      <c r="C263" s="32" t="s">
        <v>4431</v>
      </c>
      <c r="D263" s="31" t="s">
        <v>4432</v>
      </c>
      <c r="E263" s="31" t="s">
        <v>13</v>
      </c>
      <c r="F263" s="31" t="s">
        <v>11</v>
      </c>
      <c r="G263" s="31" t="s">
        <v>19</v>
      </c>
      <c r="H263" s="31" t="s">
        <v>51</v>
      </c>
      <c r="I263" s="31" t="s">
        <v>10</v>
      </c>
      <c r="J263" s="31" t="s">
        <v>16</v>
      </c>
      <c r="K263" s="31" t="s">
        <v>4433</v>
      </c>
      <c r="L263" s="33">
        <v>12069</v>
      </c>
      <c r="M263" s="150">
        <v>295756.25475900003</v>
      </c>
      <c r="N263" s="34">
        <v>-656841</v>
      </c>
      <c r="O263" s="34">
        <v>279136.48526210908</v>
      </c>
      <c r="P263" s="30">
        <v>140042.25475900003</v>
      </c>
      <c r="Q263" s="35">
        <v>40566.513804000002</v>
      </c>
      <c r="R263" s="36">
        <v>0</v>
      </c>
      <c r="S263" s="36">
        <v>18040.808584006929</v>
      </c>
      <c r="T263" s="36">
        <v>93706.574959761827</v>
      </c>
      <c r="U263" s="37">
        <v>111747.98614189567</v>
      </c>
      <c r="V263" s="38">
        <v>152314.49994589569</v>
      </c>
      <c r="W263" s="34">
        <v>292356.75470489572</v>
      </c>
      <c r="X263" s="34">
        <v>148139.94030511595</v>
      </c>
      <c r="Y263" s="33">
        <v>144216.81439977977</v>
      </c>
      <c r="Z263" s="144">
        <v>0</v>
      </c>
      <c r="AA263" s="34">
        <v>9851.3711836667953</v>
      </c>
      <c r="AB263" s="34">
        <v>83790.009567491725</v>
      </c>
      <c r="AC263" s="34">
        <v>50589.78</v>
      </c>
      <c r="AD263" s="34">
        <v>9464.4040617531755</v>
      </c>
      <c r="AE263" s="34">
        <v>1432</v>
      </c>
      <c r="AF263" s="34">
        <v>155127.5648129117</v>
      </c>
      <c r="AG263" s="136">
        <v>501127</v>
      </c>
      <c r="AH263" s="34">
        <v>501127</v>
      </c>
      <c r="AI263" s="34">
        <v>93600</v>
      </c>
      <c r="AJ263" s="34">
        <v>93600</v>
      </c>
      <c r="AK263" s="34">
        <v>0</v>
      </c>
      <c r="AL263" s="34">
        <v>407527</v>
      </c>
      <c r="AM263" s="34">
        <v>407527</v>
      </c>
      <c r="AN263" s="34">
        <v>0</v>
      </c>
      <c r="AO263" s="34">
        <v>140042.25475900003</v>
      </c>
      <c r="AP263" s="34">
        <v>140042.25475900003</v>
      </c>
      <c r="AQ263" s="34">
        <v>0</v>
      </c>
      <c r="AR263" s="34">
        <v>-656841</v>
      </c>
      <c r="AS263" s="34">
        <v>0</v>
      </c>
    </row>
    <row r="264" spans="2:45" s="1" customFormat="1" ht="14.25" x14ac:dyDescent="0.2">
      <c r="B264" s="31" t="s">
        <v>4794</v>
      </c>
      <c r="C264" s="32" t="s">
        <v>3671</v>
      </c>
      <c r="D264" s="31" t="s">
        <v>3672</v>
      </c>
      <c r="E264" s="31" t="s">
        <v>13</v>
      </c>
      <c r="F264" s="31" t="s">
        <v>11</v>
      </c>
      <c r="G264" s="31" t="s">
        <v>19</v>
      </c>
      <c r="H264" s="31" t="s">
        <v>51</v>
      </c>
      <c r="I264" s="31" t="s">
        <v>10</v>
      </c>
      <c r="J264" s="31" t="s">
        <v>12</v>
      </c>
      <c r="K264" s="31" t="s">
        <v>3673</v>
      </c>
      <c r="L264" s="33">
        <v>2763</v>
      </c>
      <c r="M264" s="150">
        <v>162328.94068100001</v>
      </c>
      <c r="N264" s="34">
        <v>-59369.8</v>
      </c>
      <c r="O264" s="34">
        <v>25258.968622052875</v>
      </c>
      <c r="P264" s="30">
        <v>122410.61068099999</v>
      </c>
      <c r="Q264" s="35">
        <v>9519.1699950000002</v>
      </c>
      <c r="R264" s="36">
        <v>0</v>
      </c>
      <c r="S264" s="36">
        <v>2443.7104091437955</v>
      </c>
      <c r="T264" s="36">
        <v>3082.2895908562045</v>
      </c>
      <c r="U264" s="37">
        <v>5526.0297989728597</v>
      </c>
      <c r="V264" s="38">
        <v>15045.199793972861</v>
      </c>
      <c r="W264" s="34">
        <v>137455.81047497285</v>
      </c>
      <c r="X264" s="34">
        <v>4581.9570171437808</v>
      </c>
      <c r="Y264" s="33">
        <v>132873.85345782907</v>
      </c>
      <c r="Z264" s="144">
        <v>0</v>
      </c>
      <c r="AA264" s="34">
        <v>1564.2584500365197</v>
      </c>
      <c r="AB264" s="34">
        <v>25095.156846048394</v>
      </c>
      <c r="AC264" s="34">
        <v>18350.510000000002</v>
      </c>
      <c r="AD264" s="34">
        <v>0</v>
      </c>
      <c r="AE264" s="34">
        <v>0</v>
      </c>
      <c r="AF264" s="34">
        <v>45009.925296084912</v>
      </c>
      <c r="AG264" s="136">
        <v>16497</v>
      </c>
      <c r="AH264" s="34">
        <v>34297.47</v>
      </c>
      <c r="AI264" s="34">
        <v>0</v>
      </c>
      <c r="AJ264" s="34">
        <v>3379.5</v>
      </c>
      <c r="AK264" s="34">
        <v>3379.5</v>
      </c>
      <c r="AL264" s="34">
        <v>16497</v>
      </c>
      <c r="AM264" s="34">
        <v>30917.969999999998</v>
      </c>
      <c r="AN264" s="34">
        <v>14420.969999999998</v>
      </c>
      <c r="AO264" s="34">
        <v>122410.61068099999</v>
      </c>
      <c r="AP264" s="34">
        <v>104610.14068099999</v>
      </c>
      <c r="AQ264" s="34">
        <v>17800.47</v>
      </c>
      <c r="AR264" s="34">
        <v>-59369.8</v>
      </c>
      <c r="AS264" s="34">
        <v>0</v>
      </c>
    </row>
    <row r="265" spans="2:45" s="1" customFormat="1" ht="14.25" x14ac:dyDescent="0.2">
      <c r="B265" s="31" t="s">
        <v>4794</v>
      </c>
      <c r="C265" s="32" t="s">
        <v>1289</v>
      </c>
      <c r="D265" s="31" t="s">
        <v>1290</v>
      </c>
      <c r="E265" s="31" t="s">
        <v>13</v>
      </c>
      <c r="F265" s="31" t="s">
        <v>11</v>
      </c>
      <c r="G265" s="31" t="s">
        <v>19</v>
      </c>
      <c r="H265" s="31" t="s">
        <v>51</v>
      </c>
      <c r="I265" s="31" t="s">
        <v>10</v>
      </c>
      <c r="J265" s="31" t="s">
        <v>12</v>
      </c>
      <c r="K265" s="31" t="s">
        <v>1291</v>
      </c>
      <c r="L265" s="33">
        <v>1595</v>
      </c>
      <c r="M265" s="150">
        <v>51730.107899999995</v>
      </c>
      <c r="N265" s="34">
        <v>-21308</v>
      </c>
      <c r="O265" s="34">
        <v>19104.711856297745</v>
      </c>
      <c r="P265" s="30">
        <v>35672.857900000003</v>
      </c>
      <c r="Q265" s="35">
        <v>4477.5102850000003</v>
      </c>
      <c r="R265" s="36">
        <v>0</v>
      </c>
      <c r="S265" s="36">
        <v>1308.405804571931</v>
      </c>
      <c r="T265" s="36">
        <v>1881.594195428069</v>
      </c>
      <c r="U265" s="37">
        <v>3190.0172020853097</v>
      </c>
      <c r="V265" s="38">
        <v>7667.52748708531</v>
      </c>
      <c r="W265" s="34">
        <v>43340.385387085313</v>
      </c>
      <c r="X265" s="34">
        <v>2453.2608835719366</v>
      </c>
      <c r="Y265" s="33">
        <v>40887.124503513376</v>
      </c>
      <c r="Z265" s="144">
        <v>0</v>
      </c>
      <c r="AA265" s="34">
        <v>2049.7513869045688</v>
      </c>
      <c r="AB265" s="34">
        <v>7632.5416141243822</v>
      </c>
      <c r="AC265" s="34">
        <v>10100.07</v>
      </c>
      <c r="AD265" s="34">
        <v>5760.2612698499997</v>
      </c>
      <c r="AE265" s="34">
        <v>0</v>
      </c>
      <c r="AF265" s="34">
        <v>25542.62427087895</v>
      </c>
      <c r="AG265" s="136">
        <v>5202</v>
      </c>
      <c r="AH265" s="34">
        <v>19379.75</v>
      </c>
      <c r="AI265" s="34">
        <v>0</v>
      </c>
      <c r="AJ265" s="34">
        <v>1531.7</v>
      </c>
      <c r="AK265" s="34">
        <v>1531.7</v>
      </c>
      <c r="AL265" s="34">
        <v>5202</v>
      </c>
      <c r="AM265" s="34">
        <v>17848.05</v>
      </c>
      <c r="AN265" s="34">
        <v>12646.05</v>
      </c>
      <c r="AO265" s="34">
        <v>35672.857900000003</v>
      </c>
      <c r="AP265" s="34">
        <v>21495.107900000006</v>
      </c>
      <c r="AQ265" s="34">
        <v>14177.75</v>
      </c>
      <c r="AR265" s="34">
        <v>-21308</v>
      </c>
      <c r="AS265" s="34">
        <v>0</v>
      </c>
    </row>
    <row r="266" spans="2:45" s="1" customFormat="1" ht="14.25" x14ac:dyDescent="0.2">
      <c r="B266" s="31" t="s">
        <v>4794</v>
      </c>
      <c r="C266" s="32" t="s">
        <v>3419</v>
      </c>
      <c r="D266" s="31" t="s">
        <v>3420</v>
      </c>
      <c r="E266" s="31" t="s">
        <v>13</v>
      </c>
      <c r="F266" s="31" t="s">
        <v>11</v>
      </c>
      <c r="G266" s="31" t="s">
        <v>19</v>
      </c>
      <c r="H266" s="31" t="s">
        <v>51</v>
      </c>
      <c r="I266" s="31" t="s">
        <v>10</v>
      </c>
      <c r="J266" s="31" t="s">
        <v>12</v>
      </c>
      <c r="K266" s="31" t="s">
        <v>3421</v>
      </c>
      <c r="L266" s="33">
        <v>2469</v>
      </c>
      <c r="M266" s="150">
        <v>50920.109184000001</v>
      </c>
      <c r="N266" s="34">
        <v>-18876</v>
      </c>
      <c r="O266" s="34">
        <v>5450.1588231405167</v>
      </c>
      <c r="P266" s="30">
        <v>45210.230102400004</v>
      </c>
      <c r="Q266" s="35">
        <v>3330.023792</v>
      </c>
      <c r="R266" s="36">
        <v>0</v>
      </c>
      <c r="S266" s="36">
        <v>1923.4695451435957</v>
      </c>
      <c r="T266" s="36">
        <v>3014.5304548564045</v>
      </c>
      <c r="U266" s="37">
        <v>4938.0266281809591</v>
      </c>
      <c r="V266" s="38">
        <v>8268.0504201809599</v>
      </c>
      <c r="W266" s="34">
        <v>53478.280522580964</v>
      </c>
      <c r="X266" s="34">
        <v>3606.5053971435991</v>
      </c>
      <c r="Y266" s="33">
        <v>49871.775125437365</v>
      </c>
      <c r="Z266" s="144">
        <v>0</v>
      </c>
      <c r="AA266" s="34">
        <v>4247.4621333044979</v>
      </c>
      <c r="AB266" s="34">
        <v>20828.840668989687</v>
      </c>
      <c r="AC266" s="34">
        <v>17196.8</v>
      </c>
      <c r="AD266" s="34">
        <v>259.34158702511996</v>
      </c>
      <c r="AE266" s="34">
        <v>0</v>
      </c>
      <c r="AF266" s="34">
        <v>42532.444389319309</v>
      </c>
      <c r="AG266" s="136">
        <v>23990</v>
      </c>
      <c r="AH266" s="34">
        <v>32720.1209184</v>
      </c>
      <c r="AI266" s="34">
        <v>0</v>
      </c>
      <c r="AJ266" s="34">
        <v>5092.0109184000003</v>
      </c>
      <c r="AK266" s="34">
        <v>5092.0109184000003</v>
      </c>
      <c r="AL266" s="34">
        <v>23990</v>
      </c>
      <c r="AM266" s="34">
        <v>27628.11</v>
      </c>
      <c r="AN266" s="34">
        <v>3638.1100000000006</v>
      </c>
      <c r="AO266" s="34">
        <v>45210.230102400004</v>
      </c>
      <c r="AP266" s="34">
        <v>36480.109184000001</v>
      </c>
      <c r="AQ266" s="34">
        <v>8730.1209184000036</v>
      </c>
      <c r="AR266" s="34">
        <v>-18876</v>
      </c>
      <c r="AS266" s="34">
        <v>0</v>
      </c>
    </row>
    <row r="267" spans="2:45" s="1" customFormat="1" ht="14.25" x14ac:dyDescent="0.2">
      <c r="B267" s="31" t="s">
        <v>4794</v>
      </c>
      <c r="C267" s="32" t="s">
        <v>3898</v>
      </c>
      <c r="D267" s="31" t="s">
        <v>3899</v>
      </c>
      <c r="E267" s="31" t="s">
        <v>13</v>
      </c>
      <c r="F267" s="31" t="s">
        <v>11</v>
      </c>
      <c r="G267" s="31" t="s">
        <v>19</v>
      </c>
      <c r="H267" s="31" t="s">
        <v>51</v>
      </c>
      <c r="I267" s="31" t="s">
        <v>10</v>
      </c>
      <c r="J267" s="31" t="s">
        <v>12</v>
      </c>
      <c r="K267" s="31" t="s">
        <v>3900</v>
      </c>
      <c r="L267" s="33">
        <v>3770</v>
      </c>
      <c r="M267" s="150">
        <v>97347.14965799998</v>
      </c>
      <c r="N267" s="34">
        <v>-160977</v>
      </c>
      <c r="O267" s="34">
        <v>92396.972780469267</v>
      </c>
      <c r="P267" s="30">
        <v>50966.14965799998</v>
      </c>
      <c r="Q267" s="35">
        <v>0</v>
      </c>
      <c r="R267" s="36">
        <v>0</v>
      </c>
      <c r="S267" s="36">
        <v>0</v>
      </c>
      <c r="T267" s="36">
        <v>34250.300745016153</v>
      </c>
      <c r="U267" s="37">
        <v>34250.485439873613</v>
      </c>
      <c r="V267" s="38">
        <v>34250.485439873613</v>
      </c>
      <c r="W267" s="34">
        <v>85216.635097873601</v>
      </c>
      <c r="X267" s="34">
        <v>41430.823122469286</v>
      </c>
      <c r="Y267" s="33">
        <v>43785.811975404315</v>
      </c>
      <c r="Z267" s="144">
        <v>0</v>
      </c>
      <c r="AA267" s="34">
        <v>9189.3197468867747</v>
      </c>
      <c r="AB267" s="34">
        <v>28004.95314998028</v>
      </c>
      <c r="AC267" s="34">
        <v>16049.54</v>
      </c>
      <c r="AD267" s="34">
        <v>1648.3937032968752</v>
      </c>
      <c r="AE267" s="34">
        <v>1613.75</v>
      </c>
      <c r="AF267" s="34">
        <v>56505.956600163932</v>
      </c>
      <c r="AG267" s="136">
        <v>148087</v>
      </c>
      <c r="AH267" s="34">
        <v>148087</v>
      </c>
      <c r="AI267" s="34">
        <v>15477</v>
      </c>
      <c r="AJ267" s="34">
        <v>15477</v>
      </c>
      <c r="AK267" s="34">
        <v>0</v>
      </c>
      <c r="AL267" s="34">
        <v>132610</v>
      </c>
      <c r="AM267" s="34">
        <v>132610</v>
      </c>
      <c r="AN267" s="34">
        <v>0</v>
      </c>
      <c r="AO267" s="34">
        <v>50966.14965799998</v>
      </c>
      <c r="AP267" s="34">
        <v>50966.14965799998</v>
      </c>
      <c r="AQ267" s="34">
        <v>0</v>
      </c>
      <c r="AR267" s="34">
        <v>-160977</v>
      </c>
      <c r="AS267" s="34">
        <v>0</v>
      </c>
    </row>
    <row r="268" spans="2:45" s="1" customFormat="1" ht="14.25" x14ac:dyDescent="0.2">
      <c r="B268" s="31" t="s">
        <v>4794</v>
      </c>
      <c r="C268" s="32" t="s">
        <v>1448</v>
      </c>
      <c r="D268" s="31" t="s">
        <v>1449</v>
      </c>
      <c r="E268" s="31" t="s">
        <v>13</v>
      </c>
      <c r="F268" s="31" t="s">
        <v>11</v>
      </c>
      <c r="G268" s="31" t="s">
        <v>19</v>
      </c>
      <c r="H268" s="31" t="s">
        <v>51</v>
      </c>
      <c r="I268" s="31" t="s">
        <v>10</v>
      </c>
      <c r="J268" s="31" t="s">
        <v>12</v>
      </c>
      <c r="K268" s="31" t="s">
        <v>1450</v>
      </c>
      <c r="L268" s="33">
        <v>1339</v>
      </c>
      <c r="M268" s="150">
        <v>17290.870713999997</v>
      </c>
      <c r="N268" s="34">
        <v>24915</v>
      </c>
      <c r="O268" s="34">
        <v>0</v>
      </c>
      <c r="P268" s="30">
        <v>54772.280713999993</v>
      </c>
      <c r="Q268" s="35">
        <v>1807.6913400000001</v>
      </c>
      <c r="R268" s="36">
        <v>0</v>
      </c>
      <c r="S268" s="36">
        <v>1305.9460022862156</v>
      </c>
      <c r="T268" s="36">
        <v>1372.0539977137844</v>
      </c>
      <c r="U268" s="37">
        <v>2678.0144411236552</v>
      </c>
      <c r="V268" s="38">
        <v>4485.7057811236555</v>
      </c>
      <c r="W268" s="34">
        <v>59257.986495123652</v>
      </c>
      <c r="X268" s="34">
        <v>2448.6487542862233</v>
      </c>
      <c r="Y268" s="33">
        <v>56809.337740837429</v>
      </c>
      <c r="Z268" s="144">
        <v>0</v>
      </c>
      <c r="AA268" s="34">
        <v>37499.928066972519</v>
      </c>
      <c r="AB268" s="34">
        <v>10742.9318840672</v>
      </c>
      <c r="AC268" s="34">
        <v>5612.7</v>
      </c>
      <c r="AD268" s="34">
        <v>167.5</v>
      </c>
      <c r="AE268" s="34">
        <v>0</v>
      </c>
      <c r="AF268" s="34">
        <v>54023.059951039715</v>
      </c>
      <c r="AG268" s="136">
        <v>9201</v>
      </c>
      <c r="AH268" s="34">
        <v>14983.41</v>
      </c>
      <c r="AI268" s="34">
        <v>0</v>
      </c>
      <c r="AJ268" s="34">
        <v>0</v>
      </c>
      <c r="AK268" s="34">
        <v>0</v>
      </c>
      <c r="AL268" s="34">
        <v>9201</v>
      </c>
      <c r="AM268" s="34">
        <v>14983.41</v>
      </c>
      <c r="AN268" s="34">
        <v>5782.41</v>
      </c>
      <c r="AO268" s="34">
        <v>54772.280713999993</v>
      </c>
      <c r="AP268" s="34">
        <v>48989.87071399999</v>
      </c>
      <c r="AQ268" s="34">
        <v>5782.4100000000035</v>
      </c>
      <c r="AR268" s="34">
        <v>24915</v>
      </c>
      <c r="AS268" s="34">
        <v>0</v>
      </c>
    </row>
    <row r="269" spans="2:45" s="1" customFormat="1" ht="14.25" x14ac:dyDescent="0.2">
      <c r="B269" s="31" t="s">
        <v>4794</v>
      </c>
      <c r="C269" s="32" t="s">
        <v>2977</v>
      </c>
      <c r="D269" s="31" t="s">
        <v>2978</v>
      </c>
      <c r="E269" s="31" t="s">
        <v>13</v>
      </c>
      <c r="F269" s="31" t="s">
        <v>11</v>
      </c>
      <c r="G269" s="31" t="s">
        <v>19</v>
      </c>
      <c r="H269" s="31" t="s">
        <v>51</v>
      </c>
      <c r="I269" s="31" t="s">
        <v>10</v>
      </c>
      <c r="J269" s="31" t="s">
        <v>14</v>
      </c>
      <c r="K269" s="31" t="s">
        <v>2979</v>
      </c>
      <c r="L269" s="33">
        <v>5393</v>
      </c>
      <c r="M269" s="150">
        <v>219879.25114899999</v>
      </c>
      <c r="N269" s="34">
        <v>-43274</v>
      </c>
      <c r="O269" s="34">
        <v>3772.0652169860923</v>
      </c>
      <c r="P269" s="30">
        <v>185255.25114900002</v>
      </c>
      <c r="Q269" s="35">
        <v>15190.540869</v>
      </c>
      <c r="R269" s="36">
        <v>0</v>
      </c>
      <c r="S269" s="36">
        <v>7013.0845771455506</v>
      </c>
      <c r="T269" s="36">
        <v>3772.9154228544494</v>
      </c>
      <c r="U269" s="37">
        <v>10786.058163539858</v>
      </c>
      <c r="V269" s="38">
        <v>25976.59903253986</v>
      </c>
      <c r="W269" s="34">
        <v>211231.85018153989</v>
      </c>
      <c r="X269" s="34">
        <v>13149.533582145581</v>
      </c>
      <c r="Y269" s="33">
        <v>198082.31659939431</v>
      </c>
      <c r="Z269" s="144">
        <v>0</v>
      </c>
      <c r="AA269" s="34">
        <v>9575.4642169199669</v>
      </c>
      <c r="AB269" s="34">
        <v>25106.963034003569</v>
      </c>
      <c r="AC269" s="34">
        <v>47973.83</v>
      </c>
      <c r="AD269" s="34">
        <v>2031.2586972800004</v>
      </c>
      <c r="AE269" s="34">
        <v>0</v>
      </c>
      <c r="AF269" s="34">
        <v>84687.515948203552</v>
      </c>
      <c r="AG269" s="136">
        <v>91545</v>
      </c>
      <c r="AH269" s="34">
        <v>103545</v>
      </c>
      <c r="AI269" s="34">
        <v>0</v>
      </c>
      <c r="AJ269" s="34">
        <v>12000</v>
      </c>
      <c r="AK269" s="34">
        <v>12000</v>
      </c>
      <c r="AL269" s="34">
        <v>91545</v>
      </c>
      <c r="AM269" s="34">
        <v>91545</v>
      </c>
      <c r="AN269" s="34">
        <v>0</v>
      </c>
      <c r="AO269" s="34">
        <v>185255.25114900002</v>
      </c>
      <c r="AP269" s="34">
        <v>173255.25114900002</v>
      </c>
      <c r="AQ269" s="34">
        <v>12000</v>
      </c>
      <c r="AR269" s="34">
        <v>-43274</v>
      </c>
      <c r="AS269" s="34">
        <v>0</v>
      </c>
    </row>
    <row r="270" spans="2:45" s="1" customFormat="1" ht="14.25" x14ac:dyDescent="0.2">
      <c r="B270" s="31" t="s">
        <v>4794</v>
      </c>
      <c r="C270" s="32" t="s">
        <v>3087</v>
      </c>
      <c r="D270" s="31" t="s">
        <v>3088</v>
      </c>
      <c r="E270" s="31" t="s">
        <v>13</v>
      </c>
      <c r="F270" s="31" t="s">
        <v>11</v>
      </c>
      <c r="G270" s="31" t="s">
        <v>19</v>
      </c>
      <c r="H270" s="31" t="s">
        <v>51</v>
      </c>
      <c r="I270" s="31" t="s">
        <v>10</v>
      </c>
      <c r="J270" s="31" t="s">
        <v>14</v>
      </c>
      <c r="K270" s="31" t="s">
        <v>3089</v>
      </c>
      <c r="L270" s="33">
        <v>9164</v>
      </c>
      <c r="M270" s="150">
        <v>187436.93225300004</v>
      </c>
      <c r="N270" s="34">
        <v>-119330</v>
      </c>
      <c r="O270" s="34">
        <v>72545.485073917953</v>
      </c>
      <c r="P270" s="30">
        <v>183168.93225300004</v>
      </c>
      <c r="Q270" s="35">
        <v>17876.527882999999</v>
      </c>
      <c r="R270" s="36">
        <v>0</v>
      </c>
      <c r="S270" s="36">
        <v>15683.327576006022</v>
      </c>
      <c r="T270" s="36">
        <v>2644.6724239939776</v>
      </c>
      <c r="U270" s="37">
        <v>18328.098833799235</v>
      </c>
      <c r="V270" s="38">
        <v>36204.626716799234</v>
      </c>
      <c r="W270" s="34">
        <v>219373.55896979925</v>
      </c>
      <c r="X270" s="34">
        <v>29406.239205006015</v>
      </c>
      <c r="Y270" s="33">
        <v>189967.31976479324</v>
      </c>
      <c r="Z270" s="144">
        <v>0</v>
      </c>
      <c r="AA270" s="34">
        <v>11869.931703802031</v>
      </c>
      <c r="AB270" s="34">
        <v>53717.67849935549</v>
      </c>
      <c r="AC270" s="34">
        <v>38412.86</v>
      </c>
      <c r="AD270" s="34">
        <v>4172.0300000000007</v>
      </c>
      <c r="AE270" s="34">
        <v>0</v>
      </c>
      <c r="AF270" s="34">
        <v>108172.50020315753</v>
      </c>
      <c r="AG270" s="136">
        <v>202354</v>
      </c>
      <c r="AH270" s="34">
        <v>216054</v>
      </c>
      <c r="AI270" s="34">
        <v>0</v>
      </c>
      <c r="AJ270" s="34">
        <v>13700</v>
      </c>
      <c r="AK270" s="34">
        <v>13700</v>
      </c>
      <c r="AL270" s="34">
        <v>202354</v>
      </c>
      <c r="AM270" s="34">
        <v>202354</v>
      </c>
      <c r="AN270" s="34">
        <v>0</v>
      </c>
      <c r="AO270" s="34">
        <v>183168.93225300004</v>
      </c>
      <c r="AP270" s="34">
        <v>169468.93225300004</v>
      </c>
      <c r="AQ270" s="34">
        <v>13700</v>
      </c>
      <c r="AR270" s="34">
        <v>-119330</v>
      </c>
      <c r="AS270" s="34">
        <v>0</v>
      </c>
    </row>
    <row r="271" spans="2:45" s="1" customFormat="1" ht="14.25" x14ac:dyDescent="0.2">
      <c r="B271" s="31" t="s">
        <v>4794</v>
      </c>
      <c r="C271" s="32" t="s">
        <v>1520</v>
      </c>
      <c r="D271" s="31" t="s">
        <v>1521</v>
      </c>
      <c r="E271" s="31" t="s">
        <v>13</v>
      </c>
      <c r="F271" s="31" t="s">
        <v>11</v>
      </c>
      <c r="G271" s="31" t="s">
        <v>19</v>
      </c>
      <c r="H271" s="31" t="s">
        <v>51</v>
      </c>
      <c r="I271" s="31" t="s">
        <v>10</v>
      </c>
      <c r="J271" s="31" t="s">
        <v>12</v>
      </c>
      <c r="K271" s="31" t="s">
        <v>1522</v>
      </c>
      <c r="L271" s="33">
        <v>2640</v>
      </c>
      <c r="M271" s="150">
        <v>159776.608381</v>
      </c>
      <c r="N271" s="34">
        <v>-71149</v>
      </c>
      <c r="O271" s="34">
        <v>16445.292731982016</v>
      </c>
      <c r="P271" s="30">
        <v>146868.608381</v>
      </c>
      <c r="Q271" s="35">
        <v>3921.5690039999999</v>
      </c>
      <c r="R271" s="36">
        <v>0</v>
      </c>
      <c r="S271" s="36">
        <v>3072.0055131440367</v>
      </c>
      <c r="T271" s="36">
        <v>2207.9944868559633</v>
      </c>
      <c r="U271" s="37">
        <v>5280.0284724170642</v>
      </c>
      <c r="V271" s="38">
        <v>9201.5974764170642</v>
      </c>
      <c r="W271" s="34">
        <v>156070.20585741705</v>
      </c>
      <c r="X271" s="34">
        <v>5760.0103371440491</v>
      </c>
      <c r="Y271" s="33">
        <v>150310.195520273</v>
      </c>
      <c r="Z271" s="144">
        <v>5055.0740815890176</v>
      </c>
      <c r="AA271" s="34">
        <v>25518.760837796544</v>
      </c>
      <c r="AB271" s="34">
        <v>20626.768943248164</v>
      </c>
      <c r="AC271" s="34">
        <v>18784.620000000003</v>
      </c>
      <c r="AD271" s="34">
        <v>5570.7018109000001</v>
      </c>
      <c r="AE271" s="34">
        <v>6332.85</v>
      </c>
      <c r="AF271" s="34">
        <v>81888.775673533732</v>
      </c>
      <c r="AG271" s="136">
        <v>54979</v>
      </c>
      <c r="AH271" s="34">
        <v>62923</v>
      </c>
      <c r="AI271" s="34">
        <v>0</v>
      </c>
      <c r="AJ271" s="34">
        <v>7944</v>
      </c>
      <c r="AK271" s="34">
        <v>7944</v>
      </c>
      <c r="AL271" s="34">
        <v>54979</v>
      </c>
      <c r="AM271" s="34">
        <v>54979</v>
      </c>
      <c r="AN271" s="34">
        <v>0</v>
      </c>
      <c r="AO271" s="34">
        <v>146868.608381</v>
      </c>
      <c r="AP271" s="34">
        <v>138924.608381</v>
      </c>
      <c r="AQ271" s="34">
        <v>7944</v>
      </c>
      <c r="AR271" s="34">
        <v>-71149</v>
      </c>
      <c r="AS271" s="34">
        <v>0</v>
      </c>
    </row>
    <row r="272" spans="2:45" s="1" customFormat="1" ht="14.25" x14ac:dyDescent="0.2">
      <c r="B272" s="31" t="s">
        <v>4794</v>
      </c>
      <c r="C272" s="32" t="s">
        <v>4080</v>
      </c>
      <c r="D272" s="31" t="s">
        <v>4081</v>
      </c>
      <c r="E272" s="31" t="s">
        <v>13</v>
      </c>
      <c r="F272" s="31" t="s">
        <v>11</v>
      </c>
      <c r="G272" s="31" t="s">
        <v>19</v>
      </c>
      <c r="H272" s="31" t="s">
        <v>51</v>
      </c>
      <c r="I272" s="31" t="s">
        <v>10</v>
      </c>
      <c r="J272" s="31" t="s">
        <v>16</v>
      </c>
      <c r="K272" s="31" t="s">
        <v>4082</v>
      </c>
      <c r="L272" s="33">
        <v>10737</v>
      </c>
      <c r="M272" s="150">
        <v>824213.1597640001</v>
      </c>
      <c r="N272" s="34">
        <v>-976451.1</v>
      </c>
      <c r="O272" s="34">
        <v>815619.44961752894</v>
      </c>
      <c r="P272" s="30">
        <v>293188.05976400012</v>
      </c>
      <c r="Q272" s="35">
        <v>61047.753584999999</v>
      </c>
      <c r="R272" s="36">
        <v>0</v>
      </c>
      <c r="S272" s="36">
        <v>14706.073725719933</v>
      </c>
      <c r="T272" s="36">
        <v>390809.66061055381</v>
      </c>
      <c r="U272" s="37">
        <v>405517.92108118173</v>
      </c>
      <c r="V272" s="38">
        <v>466565.67466618173</v>
      </c>
      <c r="W272" s="34">
        <v>759753.73443018179</v>
      </c>
      <c r="X272" s="34">
        <v>501825.33901424869</v>
      </c>
      <c r="Y272" s="33">
        <v>257928.3954159331</v>
      </c>
      <c r="Z272" s="144">
        <v>0</v>
      </c>
      <c r="AA272" s="34">
        <v>40601.614602740075</v>
      </c>
      <c r="AB272" s="34">
        <v>62013.909021301835</v>
      </c>
      <c r="AC272" s="34">
        <v>45006.42</v>
      </c>
      <c r="AD272" s="34">
        <v>6355.17</v>
      </c>
      <c r="AE272" s="34">
        <v>410.65</v>
      </c>
      <c r="AF272" s="34">
        <v>154387.76362404192</v>
      </c>
      <c r="AG272" s="136">
        <v>458359</v>
      </c>
      <c r="AH272" s="34">
        <v>480050</v>
      </c>
      <c r="AI272" s="34">
        <v>20000</v>
      </c>
      <c r="AJ272" s="34">
        <v>41691</v>
      </c>
      <c r="AK272" s="34">
        <v>21691</v>
      </c>
      <c r="AL272" s="34">
        <v>438359</v>
      </c>
      <c r="AM272" s="34">
        <v>438359</v>
      </c>
      <c r="AN272" s="34">
        <v>0</v>
      </c>
      <c r="AO272" s="34">
        <v>293188.05976400012</v>
      </c>
      <c r="AP272" s="34">
        <v>271497.05976400012</v>
      </c>
      <c r="AQ272" s="34">
        <v>21691</v>
      </c>
      <c r="AR272" s="34">
        <v>-989805</v>
      </c>
      <c r="AS272" s="34">
        <v>13353.900000000023</v>
      </c>
    </row>
    <row r="273" spans="2:45" s="1" customFormat="1" ht="14.25" x14ac:dyDescent="0.2">
      <c r="B273" s="31" t="s">
        <v>4794</v>
      </c>
      <c r="C273" s="32" t="s">
        <v>721</v>
      </c>
      <c r="D273" s="31" t="s">
        <v>722</v>
      </c>
      <c r="E273" s="31" t="s">
        <v>13</v>
      </c>
      <c r="F273" s="31" t="s">
        <v>11</v>
      </c>
      <c r="G273" s="31" t="s">
        <v>19</v>
      </c>
      <c r="H273" s="31" t="s">
        <v>51</v>
      </c>
      <c r="I273" s="31" t="s">
        <v>10</v>
      </c>
      <c r="J273" s="31" t="s">
        <v>12</v>
      </c>
      <c r="K273" s="31" t="s">
        <v>723</v>
      </c>
      <c r="L273" s="33">
        <v>2093</v>
      </c>
      <c r="M273" s="150">
        <v>93956.451965000015</v>
      </c>
      <c r="N273" s="34">
        <v>-38222</v>
      </c>
      <c r="O273" s="34">
        <v>2785.6853408740135</v>
      </c>
      <c r="P273" s="30">
        <v>52764.121965000013</v>
      </c>
      <c r="Q273" s="35">
        <v>4219.1953709999998</v>
      </c>
      <c r="R273" s="36">
        <v>0</v>
      </c>
      <c r="S273" s="36">
        <v>2218.3735840008521</v>
      </c>
      <c r="T273" s="36">
        <v>1967.6264159991479</v>
      </c>
      <c r="U273" s="37">
        <v>4186.0225730185284</v>
      </c>
      <c r="V273" s="38">
        <v>8405.2179440185282</v>
      </c>
      <c r="W273" s="34">
        <v>61169.339909018541</v>
      </c>
      <c r="X273" s="34">
        <v>4159.4504700008547</v>
      </c>
      <c r="Y273" s="33">
        <v>57009.889439017687</v>
      </c>
      <c r="Z273" s="144">
        <v>0</v>
      </c>
      <c r="AA273" s="34">
        <v>1903.374664683359</v>
      </c>
      <c r="AB273" s="34">
        <v>11212.295387316075</v>
      </c>
      <c r="AC273" s="34">
        <v>17420.54</v>
      </c>
      <c r="AD273" s="34">
        <v>1383.5</v>
      </c>
      <c r="AE273" s="34">
        <v>422.4</v>
      </c>
      <c r="AF273" s="34">
        <v>32342.110051999436</v>
      </c>
      <c r="AG273" s="136">
        <v>15700</v>
      </c>
      <c r="AH273" s="34">
        <v>26820.67</v>
      </c>
      <c r="AI273" s="34">
        <v>0</v>
      </c>
      <c r="AJ273" s="34">
        <v>3400</v>
      </c>
      <c r="AK273" s="34">
        <v>3400</v>
      </c>
      <c r="AL273" s="34">
        <v>15700</v>
      </c>
      <c r="AM273" s="34">
        <v>23420.67</v>
      </c>
      <c r="AN273" s="34">
        <v>7720.6699999999983</v>
      </c>
      <c r="AO273" s="34">
        <v>52764.121965000013</v>
      </c>
      <c r="AP273" s="34">
        <v>41643.451965000015</v>
      </c>
      <c r="AQ273" s="34">
        <v>11120.669999999998</v>
      </c>
      <c r="AR273" s="34">
        <v>-38222</v>
      </c>
      <c r="AS273" s="34">
        <v>0</v>
      </c>
    </row>
    <row r="274" spans="2:45" s="1" customFormat="1" ht="14.25" x14ac:dyDescent="0.2">
      <c r="B274" s="31" t="s">
        <v>4794</v>
      </c>
      <c r="C274" s="32" t="s">
        <v>3305</v>
      </c>
      <c r="D274" s="31" t="s">
        <v>3306</v>
      </c>
      <c r="E274" s="31" t="s">
        <v>13</v>
      </c>
      <c r="F274" s="31" t="s">
        <v>11</v>
      </c>
      <c r="G274" s="31" t="s">
        <v>19</v>
      </c>
      <c r="H274" s="31" t="s">
        <v>51</v>
      </c>
      <c r="I274" s="31" t="s">
        <v>10</v>
      </c>
      <c r="J274" s="31" t="s">
        <v>14</v>
      </c>
      <c r="K274" s="31" t="s">
        <v>3307</v>
      </c>
      <c r="L274" s="33">
        <v>7512</v>
      </c>
      <c r="M274" s="150">
        <v>223488.416578</v>
      </c>
      <c r="N274" s="34">
        <v>-208935</v>
      </c>
      <c r="O274" s="34">
        <v>153187.67022796877</v>
      </c>
      <c r="P274" s="30">
        <v>109202.83257800003</v>
      </c>
      <c r="Q274" s="35">
        <v>22923.47147</v>
      </c>
      <c r="R274" s="36">
        <v>0</v>
      </c>
      <c r="S274" s="36">
        <v>11361.801936004364</v>
      </c>
      <c r="T274" s="36">
        <v>25522.707763140534</v>
      </c>
      <c r="U274" s="37">
        <v>36884.708598982652</v>
      </c>
      <c r="V274" s="38">
        <v>59808.180068982649</v>
      </c>
      <c r="W274" s="34">
        <v>169011.01264698268</v>
      </c>
      <c r="X274" s="34">
        <v>52306.3215039731</v>
      </c>
      <c r="Y274" s="33">
        <v>116704.69114300958</v>
      </c>
      <c r="Z274" s="144">
        <v>0</v>
      </c>
      <c r="AA274" s="34">
        <v>9808.4602894985001</v>
      </c>
      <c r="AB274" s="34">
        <v>60835.054003527381</v>
      </c>
      <c r="AC274" s="34">
        <v>31488.15</v>
      </c>
      <c r="AD274" s="34">
        <v>2090.67175</v>
      </c>
      <c r="AE274" s="34">
        <v>327.61</v>
      </c>
      <c r="AF274" s="34">
        <v>104549.94604302588</v>
      </c>
      <c r="AG274" s="136">
        <v>38183</v>
      </c>
      <c r="AH274" s="34">
        <v>94649.415999999997</v>
      </c>
      <c r="AI274" s="34">
        <v>0</v>
      </c>
      <c r="AJ274" s="34">
        <v>12070</v>
      </c>
      <c r="AK274" s="34">
        <v>12070</v>
      </c>
      <c r="AL274" s="34">
        <v>38183</v>
      </c>
      <c r="AM274" s="34">
        <v>82579.415999999997</v>
      </c>
      <c r="AN274" s="34">
        <v>44396.415999999997</v>
      </c>
      <c r="AO274" s="34">
        <v>109202.83257800003</v>
      </c>
      <c r="AP274" s="34">
        <v>52736.416578000033</v>
      </c>
      <c r="AQ274" s="34">
        <v>56466.415999999997</v>
      </c>
      <c r="AR274" s="34">
        <v>-208935</v>
      </c>
      <c r="AS274" s="34">
        <v>0</v>
      </c>
    </row>
    <row r="275" spans="2:45" s="1" customFormat="1" ht="14.25" x14ac:dyDescent="0.2">
      <c r="B275" s="31" t="s">
        <v>4794</v>
      </c>
      <c r="C275" s="32" t="s">
        <v>3356</v>
      </c>
      <c r="D275" s="31" t="s">
        <v>3357</v>
      </c>
      <c r="E275" s="31" t="s">
        <v>13</v>
      </c>
      <c r="F275" s="31" t="s">
        <v>11</v>
      </c>
      <c r="G275" s="31" t="s">
        <v>19</v>
      </c>
      <c r="H275" s="31" t="s">
        <v>51</v>
      </c>
      <c r="I275" s="31" t="s">
        <v>10</v>
      </c>
      <c r="J275" s="31" t="s">
        <v>12</v>
      </c>
      <c r="K275" s="31" t="s">
        <v>3358</v>
      </c>
      <c r="L275" s="33">
        <v>1689</v>
      </c>
      <c r="M275" s="150">
        <v>69461.677305000005</v>
      </c>
      <c r="N275" s="34">
        <v>-26705</v>
      </c>
      <c r="O275" s="34">
        <v>3882.1816093436887</v>
      </c>
      <c r="P275" s="30">
        <v>52381.077305000013</v>
      </c>
      <c r="Q275" s="35">
        <v>3425.6486</v>
      </c>
      <c r="R275" s="36">
        <v>0</v>
      </c>
      <c r="S275" s="36">
        <v>2728.698154286762</v>
      </c>
      <c r="T275" s="36">
        <v>649.30184571323798</v>
      </c>
      <c r="U275" s="37">
        <v>3378.0182158759171</v>
      </c>
      <c r="V275" s="38">
        <v>6803.6668158759167</v>
      </c>
      <c r="W275" s="34">
        <v>59184.744120875926</v>
      </c>
      <c r="X275" s="34">
        <v>5116.3090392867598</v>
      </c>
      <c r="Y275" s="33">
        <v>54068.435081589167</v>
      </c>
      <c r="Z275" s="144">
        <v>0</v>
      </c>
      <c r="AA275" s="34">
        <v>2334.343100440351</v>
      </c>
      <c r="AB275" s="34">
        <v>11421.859195992811</v>
      </c>
      <c r="AC275" s="34">
        <v>15060.119999999999</v>
      </c>
      <c r="AD275" s="34">
        <v>609.5</v>
      </c>
      <c r="AE275" s="34">
        <v>0</v>
      </c>
      <c r="AF275" s="34">
        <v>29425.822296433162</v>
      </c>
      <c r="AG275" s="136">
        <v>45668</v>
      </c>
      <c r="AH275" s="34">
        <v>50057.4</v>
      </c>
      <c r="AI275" s="34">
        <v>0</v>
      </c>
      <c r="AJ275" s="34">
        <v>4389.4000000000005</v>
      </c>
      <c r="AK275" s="34">
        <v>4389.4000000000005</v>
      </c>
      <c r="AL275" s="34">
        <v>45668</v>
      </c>
      <c r="AM275" s="34">
        <v>45668</v>
      </c>
      <c r="AN275" s="34">
        <v>0</v>
      </c>
      <c r="AO275" s="34">
        <v>52381.077305000013</v>
      </c>
      <c r="AP275" s="34">
        <v>47991.677305000012</v>
      </c>
      <c r="AQ275" s="34">
        <v>4389.4000000000015</v>
      </c>
      <c r="AR275" s="34">
        <v>-26705</v>
      </c>
      <c r="AS275" s="34">
        <v>0</v>
      </c>
    </row>
    <row r="276" spans="2:45" s="1" customFormat="1" ht="14.25" x14ac:dyDescent="0.2">
      <c r="B276" s="31" t="s">
        <v>4794</v>
      </c>
      <c r="C276" s="32" t="s">
        <v>3254</v>
      </c>
      <c r="D276" s="31" t="s">
        <v>3255</v>
      </c>
      <c r="E276" s="31" t="s">
        <v>13</v>
      </c>
      <c r="F276" s="31" t="s">
        <v>11</v>
      </c>
      <c r="G276" s="31" t="s">
        <v>19</v>
      </c>
      <c r="H276" s="31" t="s">
        <v>51</v>
      </c>
      <c r="I276" s="31" t="s">
        <v>10</v>
      </c>
      <c r="J276" s="31" t="s">
        <v>21</v>
      </c>
      <c r="K276" s="31" t="s">
        <v>3256</v>
      </c>
      <c r="L276" s="33">
        <v>684</v>
      </c>
      <c r="M276" s="150">
        <v>35094.615674000001</v>
      </c>
      <c r="N276" s="34">
        <v>-32424</v>
      </c>
      <c r="O276" s="34">
        <v>25560.822622430431</v>
      </c>
      <c r="P276" s="30">
        <v>-12999.380326</v>
      </c>
      <c r="Q276" s="35">
        <v>827.18973100000005</v>
      </c>
      <c r="R276" s="36">
        <v>12999.380326</v>
      </c>
      <c r="S276" s="36">
        <v>0</v>
      </c>
      <c r="T276" s="36">
        <v>20120.364424542131</v>
      </c>
      <c r="U276" s="37">
        <v>33119.92334887274</v>
      </c>
      <c r="V276" s="38">
        <v>33947.113079872739</v>
      </c>
      <c r="W276" s="34">
        <v>33947.113079872739</v>
      </c>
      <c r="X276" s="34">
        <v>24733.632891430432</v>
      </c>
      <c r="Y276" s="33">
        <v>9213.4801884423068</v>
      </c>
      <c r="Z276" s="144">
        <v>0</v>
      </c>
      <c r="AA276" s="34">
        <v>1461.3330127152065</v>
      </c>
      <c r="AB276" s="34">
        <v>4268.5963762129022</v>
      </c>
      <c r="AC276" s="34">
        <v>3443.4300000000003</v>
      </c>
      <c r="AD276" s="34">
        <v>1977.03</v>
      </c>
      <c r="AE276" s="34">
        <v>0</v>
      </c>
      <c r="AF276" s="34">
        <v>11150.38938892811</v>
      </c>
      <c r="AG276" s="136">
        <v>2710</v>
      </c>
      <c r="AH276" s="34">
        <v>7662.003999999999</v>
      </c>
      <c r="AI276" s="34">
        <v>0</v>
      </c>
      <c r="AJ276" s="34">
        <v>971.80000000000007</v>
      </c>
      <c r="AK276" s="34">
        <v>971.80000000000007</v>
      </c>
      <c r="AL276" s="34">
        <v>2710</v>
      </c>
      <c r="AM276" s="34">
        <v>6690.2039999999988</v>
      </c>
      <c r="AN276" s="34">
        <v>3980.2039999999988</v>
      </c>
      <c r="AO276" s="34">
        <v>-12999.380326</v>
      </c>
      <c r="AP276" s="34">
        <v>-17951.384325999999</v>
      </c>
      <c r="AQ276" s="34">
        <v>4952.003999999999</v>
      </c>
      <c r="AR276" s="34">
        <v>-32424</v>
      </c>
      <c r="AS276" s="34">
        <v>0</v>
      </c>
    </row>
    <row r="277" spans="2:45" s="1" customFormat="1" ht="14.25" x14ac:dyDescent="0.2">
      <c r="B277" s="31" t="s">
        <v>4794</v>
      </c>
      <c r="C277" s="32" t="s">
        <v>3973</v>
      </c>
      <c r="D277" s="31" t="s">
        <v>3974</v>
      </c>
      <c r="E277" s="31" t="s">
        <v>13</v>
      </c>
      <c r="F277" s="31" t="s">
        <v>11</v>
      </c>
      <c r="G277" s="31" t="s">
        <v>19</v>
      </c>
      <c r="H277" s="31" t="s">
        <v>51</v>
      </c>
      <c r="I277" s="31" t="s">
        <v>10</v>
      </c>
      <c r="J277" s="31" t="s">
        <v>12</v>
      </c>
      <c r="K277" s="31" t="s">
        <v>3975</v>
      </c>
      <c r="L277" s="33">
        <v>4792</v>
      </c>
      <c r="M277" s="150">
        <v>177669.552757</v>
      </c>
      <c r="N277" s="34">
        <v>-91363</v>
      </c>
      <c r="O277" s="34">
        <v>51495.697191796629</v>
      </c>
      <c r="P277" s="30">
        <v>82792.032757000008</v>
      </c>
      <c r="Q277" s="35">
        <v>11571.752213</v>
      </c>
      <c r="R277" s="36">
        <v>0</v>
      </c>
      <c r="S277" s="36">
        <v>9108.2361977177825</v>
      </c>
      <c r="T277" s="36">
        <v>475.76380228221751</v>
      </c>
      <c r="U277" s="37">
        <v>9584.0516817509742</v>
      </c>
      <c r="V277" s="38">
        <v>21155.803894750974</v>
      </c>
      <c r="W277" s="34">
        <v>103947.83665175099</v>
      </c>
      <c r="X277" s="34">
        <v>17077.942870717772</v>
      </c>
      <c r="Y277" s="33">
        <v>86869.893781033214</v>
      </c>
      <c r="Z277" s="144">
        <v>0</v>
      </c>
      <c r="AA277" s="34">
        <v>10667.508210525772</v>
      </c>
      <c r="AB277" s="34">
        <v>42629.133572059458</v>
      </c>
      <c r="AC277" s="34">
        <v>20086.689999999999</v>
      </c>
      <c r="AD277" s="34">
        <v>5046.3549779153191</v>
      </c>
      <c r="AE277" s="34">
        <v>2104.2800000000002</v>
      </c>
      <c r="AF277" s="34">
        <v>80533.966760500552</v>
      </c>
      <c r="AG277" s="136">
        <v>40974</v>
      </c>
      <c r="AH277" s="34">
        <v>61122.479999999996</v>
      </c>
      <c r="AI277" s="34">
        <v>0</v>
      </c>
      <c r="AJ277" s="34">
        <v>7500</v>
      </c>
      <c r="AK277" s="34">
        <v>7500</v>
      </c>
      <c r="AL277" s="34">
        <v>40974</v>
      </c>
      <c r="AM277" s="34">
        <v>53622.479999999996</v>
      </c>
      <c r="AN277" s="34">
        <v>12648.479999999996</v>
      </c>
      <c r="AO277" s="34">
        <v>82792.032757000008</v>
      </c>
      <c r="AP277" s="34">
        <v>62643.552757000012</v>
      </c>
      <c r="AQ277" s="34">
        <v>20148.479999999996</v>
      </c>
      <c r="AR277" s="34">
        <v>-91363</v>
      </c>
      <c r="AS277" s="34">
        <v>0</v>
      </c>
    </row>
    <row r="278" spans="2:45" s="1" customFormat="1" ht="14.25" x14ac:dyDescent="0.2">
      <c r="B278" s="31" t="s">
        <v>4794</v>
      </c>
      <c r="C278" s="32" t="s">
        <v>704</v>
      </c>
      <c r="D278" s="31" t="s">
        <v>705</v>
      </c>
      <c r="E278" s="31" t="s">
        <v>13</v>
      </c>
      <c r="F278" s="31" t="s">
        <v>11</v>
      </c>
      <c r="G278" s="31" t="s">
        <v>19</v>
      </c>
      <c r="H278" s="31" t="s">
        <v>51</v>
      </c>
      <c r="I278" s="31" t="s">
        <v>13</v>
      </c>
      <c r="J278" s="31" t="s">
        <v>60</v>
      </c>
      <c r="K278" s="31" t="s">
        <v>51</v>
      </c>
      <c r="L278" s="33">
        <v>196340</v>
      </c>
      <c r="M278" s="150">
        <v>20284800.654332999</v>
      </c>
      <c r="N278" s="34">
        <v>-14201521.539999999</v>
      </c>
      <c r="O278" s="34">
        <v>7259287.4560626382</v>
      </c>
      <c r="P278" s="30">
        <v>11098440.114333</v>
      </c>
      <c r="Q278" s="35">
        <v>818509.87540999998</v>
      </c>
      <c r="R278" s="36">
        <v>0</v>
      </c>
      <c r="S278" s="36">
        <v>412459.50062758697</v>
      </c>
      <c r="T278" s="36">
        <v>-1068.930606925278</v>
      </c>
      <c r="U278" s="37">
        <v>411392.78844564006</v>
      </c>
      <c r="V278" s="38">
        <v>1229902.66385564</v>
      </c>
      <c r="W278" s="34">
        <v>12328342.77818864</v>
      </c>
      <c r="X278" s="34">
        <v>773361.56367658637</v>
      </c>
      <c r="Y278" s="33">
        <v>11554981.214512054</v>
      </c>
      <c r="Z278" s="144">
        <v>271243.49003231234</v>
      </c>
      <c r="AA278" s="34">
        <v>1273173.9886595046</v>
      </c>
      <c r="AB278" s="34">
        <v>2294441.7468646816</v>
      </c>
      <c r="AC278" s="34">
        <v>822906.81</v>
      </c>
      <c r="AD278" s="34">
        <v>323719.90350155608</v>
      </c>
      <c r="AE278" s="34">
        <v>93367.63</v>
      </c>
      <c r="AF278" s="34">
        <v>5078853.5690580551</v>
      </c>
      <c r="AG278" s="136">
        <v>10344234</v>
      </c>
      <c r="AH278" s="34">
        <v>10344234</v>
      </c>
      <c r="AI278" s="34">
        <v>5163201</v>
      </c>
      <c r="AJ278" s="34">
        <v>5163201</v>
      </c>
      <c r="AK278" s="34">
        <v>0</v>
      </c>
      <c r="AL278" s="34">
        <v>5181033</v>
      </c>
      <c r="AM278" s="34">
        <v>5181033</v>
      </c>
      <c r="AN278" s="34">
        <v>0</v>
      </c>
      <c r="AO278" s="34">
        <v>11098440.114333</v>
      </c>
      <c r="AP278" s="34">
        <v>11098440.114333</v>
      </c>
      <c r="AQ278" s="34">
        <v>0</v>
      </c>
      <c r="AR278" s="34">
        <v>-14266397.539999999</v>
      </c>
      <c r="AS278" s="34">
        <v>64876</v>
      </c>
    </row>
    <row r="279" spans="2:45" s="1" customFormat="1" ht="14.25" x14ac:dyDescent="0.2">
      <c r="B279" s="31" t="s">
        <v>4794</v>
      </c>
      <c r="C279" s="32" t="s">
        <v>2033</v>
      </c>
      <c r="D279" s="31" t="s">
        <v>2034</v>
      </c>
      <c r="E279" s="31" t="s">
        <v>13</v>
      </c>
      <c r="F279" s="31" t="s">
        <v>11</v>
      </c>
      <c r="G279" s="31" t="s">
        <v>19</v>
      </c>
      <c r="H279" s="31" t="s">
        <v>51</v>
      </c>
      <c r="I279" s="31" t="s">
        <v>10</v>
      </c>
      <c r="J279" s="31" t="s">
        <v>21</v>
      </c>
      <c r="K279" s="31" t="s">
        <v>2035</v>
      </c>
      <c r="L279" s="33">
        <v>726</v>
      </c>
      <c r="M279" s="150">
        <v>20485.110916000001</v>
      </c>
      <c r="N279" s="34">
        <v>-4404</v>
      </c>
      <c r="O279" s="34">
        <v>3904</v>
      </c>
      <c r="P279" s="30">
        <v>20227.116915999999</v>
      </c>
      <c r="Q279" s="35">
        <v>661.34205299999996</v>
      </c>
      <c r="R279" s="36">
        <v>0</v>
      </c>
      <c r="S279" s="36">
        <v>638.54818857167379</v>
      </c>
      <c r="T279" s="36">
        <v>813.45181142832621</v>
      </c>
      <c r="U279" s="37">
        <v>1452.0078299146926</v>
      </c>
      <c r="V279" s="38">
        <v>2113.3498829146924</v>
      </c>
      <c r="W279" s="34">
        <v>22340.466798914691</v>
      </c>
      <c r="X279" s="34">
        <v>1197.2778535716716</v>
      </c>
      <c r="Y279" s="33">
        <v>21143.188945343019</v>
      </c>
      <c r="Z279" s="144">
        <v>0</v>
      </c>
      <c r="AA279" s="34">
        <v>5964.6945115152494</v>
      </c>
      <c r="AB279" s="34">
        <v>3137.8321092410492</v>
      </c>
      <c r="AC279" s="34">
        <v>3879.5699999999997</v>
      </c>
      <c r="AD279" s="34">
        <v>733</v>
      </c>
      <c r="AE279" s="34">
        <v>0</v>
      </c>
      <c r="AF279" s="34">
        <v>13715.096620756298</v>
      </c>
      <c r="AG279" s="136">
        <v>5000</v>
      </c>
      <c r="AH279" s="34">
        <v>7601.0059999999994</v>
      </c>
      <c r="AI279" s="34">
        <v>0</v>
      </c>
      <c r="AJ279" s="34">
        <v>500</v>
      </c>
      <c r="AK279" s="34">
        <v>500</v>
      </c>
      <c r="AL279" s="34">
        <v>5000</v>
      </c>
      <c r="AM279" s="34">
        <v>7101.0059999999994</v>
      </c>
      <c r="AN279" s="34">
        <v>2101.0059999999994</v>
      </c>
      <c r="AO279" s="34">
        <v>20227.116915999999</v>
      </c>
      <c r="AP279" s="34">
        <v>17626.110915999998</v>
      </c>
      <c r="AQ279" s="34">
        <v>2601.0060000000012</v>
      </c>
      <c r="AR279" s="34">
        <v>-4404</v>
      </c>
      <c r="AS279" s="34">
        <v>0</v>
      </c>
    </row>
    <row r="280" spans="2:45" s="1" customFormat="1" ht="14.25" x14ac:dyDescent="0.2">
      <c r="B280" s="31" t="s">
        <v>4794</v>
      </c>
      <c r="C280" s="32" t="s">
        <v>1994</v>
      </c>
      <c r="D280" s="31" t="s">
        <v>1995</v>
      </c>
      <c r="E280" s="31" t="s">
        <v>13</v>
      </c>
      <c r="F280" s="31" t="s">
        <v>11</v>
      </c>
      <c r="G280" s="31" t="s">
        <v>19</v>
      </c>
      <c r="H280" s="31" t="s">
        <v>51</v>
      </c>
      <c r="I280" s="31" t="s">
        <v>10</v>
      </c>
      <c r="J280" s="31" t="s">
        <v>12</v>
      </c>
      <c r="K280" s="31" t="s">
        <v>1996</v>
      </c>
      <c r="L280" s="33">
        <v>2109</v>
      </c>
      <c r="M280" s="150">
        <v>72485.122579999996</v>
      </c>
      <c r="N280" s="34">
        <v>1910</v>
      </c>
      <c r="O280" s="34">
        <v>0</v>
      </c>
      <c r="P280" s="30">
        <v>97994.832579999988</v>
      </c>
      <c r="Q280" s="35">
        <v>4928.3072499999998</v>
      </c>
      <c r="R280" s="36">
        <v>0</v>
      </c>
      <c r="S280" s="36">
        <v>0</v>
      </c>
      <c r="T280" s="36">
        <v>4218</v>
      </c>
      <c r="U280" s="37">
        <v>4218.0227455786317</v>
      </c>
      <c r="V280" s="38">
        <v>9146.3299955786315</v>
      </c>
      <c r="W280" s="34">
        <v>107141.16257557862</v>
      </c>
      <c r="X280" s="34">
        <v>0</v>
      </c>
      <c r="Y280" s="33">
        <v>107141.16257557862</v>
      </c>
      <c r="Z280" s="144">
        <v>0</v>
      </c>
      <c r="AA280" s="34">
        <v>6858.0569005841753</v>
      </c>
      <c r="AB280" s="34">
        <v>22413.833319389007</v>
      </c>
      <c r="AC280" s="34">
        <v>8840.32</v>
      </c>
      <c r="AD280" s="34">
        <v>958.966500017925</v>
      </c>
      <c r="AE280" s="34">
        <v>0</v>
      </c>
      <c r="AF280" s="34">
        <v>39071.176719991105</v>
      </c>
      <c r="AG280" s="136">
        <v>3984</v>
      </c>
      <c r="AH280" s="34">
        <v>23599.71</v>
      </c>
      <c r="AI280" s="34">
        <v>0</v>
      </c>
      <c r="AJ280" s="34">
        <v>0</v>
      </c>
      <c r="AK280" s="34">
        <v>0</v>
      </c>
      <c r="AL280" s="34">
        <v>3984</v>
      </c>
      <c r="AM280" s="34">
        <v>23599.71</v>
      </c>
      <c r="AN280" s="34">
        <v>19615.71</v>
      </c>
      <c r="AO280" s="34">
        <v>97994.832579999988</v>
      </c>
      <c r="AP280" s="34">
        <v>78379.122579999996</v>
      </c>
      <c r="AQ280" s="34">
        <v>19615.709999999992</v>
      </c>
      <c r="AR280" s="34">
        <v>1910</v>
      </c>
      <c r="AS280" s="34">
        <v>0</v>
      </c>
    </row>
    <row r="281" spans="2:45" s="1" customFormat="1" ht="14.25" x14ac:dyDescent="0.2">
      <c r="B281" s="31" t="s">
        <v>4794</v>
      </c>
      <c r="C281" s="32" t="s">
        <v>3844</v>
      </c>
      <c r="D281" s="31" t="s">
        <v>3845</v>
      </c>
      <c r="E281" s="31" t="s">
        <v>13</v>
      </c>
      <c r="F281" s="31" t="s">
        <v>11</v>
      </c>
      <c r="G281" s="31" t="s">
        <v>19</v>
      </c>
      <c r="H281" s="31" t="s">
        <v>51</v>
      </c>
      <c r="I281" s="31" t="s">
        <v>10</v>
      </c>
      <c r="J281" s="31" t="s">
        <v>16</v>
      </c>
      <c r="K281" s="31" t="s">
        <v>3846</v>
      </c>
      <c r="L281" s="33">
        <v>13049</v>
      </c>
      <c r="M281" s="150">
        <v>387559.35328899999</v>
      </c>
      <c r="N281" s="34">
        <v>-317249.53999999998</v>
      </c>
      <c r="O281" s="34">
        <v>25180.504116671633</v>
      </c>
      <c r="P281" s="30">
        <v>577538.81328899995</v>
      </c>
      <c r="Q281" s="35">
        <v>42940.682839000001</v>
      </c>
      <c r="R281" s="36">
        <v>0</v>
      </c>
      <c r="S281" s="36">
        <v>29190.100410296924</v>
      </c>
      <c r="T281" s="36">
        <v>-167.10435872393646</v>
      </c>
      <c r="U281" s="37">
        <v>29023.152558172991</v>
      </c>
      <c r="V281" s="38">
        <v>71963.835397172996</v>
      </c>
      <c r="W281" s="34">
        <v>649502.64868617291</v>
      </c>
      <c r="X281" s="34">
        <v>54731.438269296894</v>
      </c>
      <c r="Y281" s="33">
        <v>594771.21041687601</v>
      </c>
      <c r="Z281" s="144">
        <v>0</v>
      </c>
      <c r="AA281" s="34">
        <v>18474.887701879205</v>
      </c>
      <c r="AB281" s="34">
        <v>117702.00533261885</v>
      </c>
      <c r="AC281" s="34">
        <v>66158.19</v>
      </c>
      <c r="AD281" s="34">
        <v>8077.51</v>
      </c>
      <c r="AE281" s="34">
        <v>451.91</v>
      </c>
      <c r="AF281" s="34">
        <v>210864.50303449808</v>
      </c>
      <c r="AG281" s="136">
        <v>476029</v>
      </c>
      <c r="AH281" s="34">
        <v>507229</v>
      </c>
      <c r="AI281" s="34">
        <v>0</v>
      </c>
      <c r="AJ281" s="34">
        <v>31200</v>
      </c>
      <c r="AK281" s="34">
        <v>31200</v>
      </c>
      <c r="AL281" s="34">
        <v>476029</v>
      </c>
      <c r="AM281" s="34">
        <v>476029</v>
      </c>
      <c r="AN281" s="34">
        <v>0</v>
      </c>
      <c r="AO281" s="34">
        <v>577538.81328899995</v>
      </c>
      <c r="AP281" s="34">
        <v>546338.81328899995</v>
      </c>
      <c r="AQ281" s="34">
        <v>31200</v>
      </c>
      <c r="AR281" s="34">
        <v>-317249.53999999998</v>
      </c>
      <c r="AS281" s="34">
        <v>0</v>
      </c>
    </row>
    <row r="282" spans="2:45" s="1" customFormat="1" ht="14.25" x14ac:dyDescent="0.2">
      <c r="B282" s="31" t="s">
        <v>4794</v>
      </c>
      <c r="C282" s="32" t="s">
        <v>1277</v>
      </c>
      <c r="D282" s="31" t="s">
        <v>1278</v>
      </c>
      <c r="E282" s="31" t="s">
        <v>13</v>
      </c>
      <c r="F282" s="31" t="s">
        <v>11</v>
      </c>
      <c r="G282" s="31" t="s">
        <v>19</v>
      </c>
      <c r="H282" s="31" t="s">
        <v>51</v>
      </c>
      <c r="I282" s="31" t="s">
        <v>10</v>
      </c>
      <c r="J282" s="31" t="s">
        <v>12</v>
      </c>
      <c r="K282" s="31" t="s">
        <v>1279</v>
      </c>
      <c r="L282" s="33">
        <v>3528</v>
      </c>
      <c r="M282" s="150">
        <v>142047.31493000002</v>
      </c>
      <c r="N282" s="34">
        <v>-217673</v>
      </c>
      <c r="O282" s="34">
        <v>75456.844626160411</v>
      </c>
      <c r="P282" s="30">
        <v>25615.714930000016</v>
      </c>
      <c r="Q282" s="35">
        <v>16477.275240999999</v>
      </c>
      <c r="R282" s="36">
        <v>0</v>
      </c>
      <c r="S282" s="36">
        <v>5351.117715430627</v>
      </c>
      <c r="T282" s="36">
        <v>31170.127505788929</v>
      </c>
      <c r="U282" s="37">
        <v>36521.442162152445</v>
      </c>
      <c r="V282" s="38">
        <v>52998.717403152448</v>
      </c>
      <c r="W282" s="34">
        <v>78614.432333152465</v>
      </c>
      <c r="X282" s="34">
        <v>48079.428172591019</v>
      </c>
      <c r="Y282" s="33">
        <v>30535.004160561446</v>
      </c>
      <c r="Z282" s="144">
        <v>23372.115506617687</v>
      </c>
      <c r="AA282" s="34">
        <v>2399.0707543348208</v>
      </c>
      <c r="AB282" s="34">
        <v>24581.055358697507</v>
      </c>
      <c r="AC282" s="34">
        <v>14788.36</v>
      </c>
      <c r="AD282" s="34">
        <v>31818.354847374991</v>
      </c>
      <c r="AE282" s="34">
        <v>0</v>
      </c>
      <c r="AF282" s="34">
        <v>96958.956467025011</v>
      </c>
      <c r="AG282" s="136">
        <v>160609</v>
      </c>
      <c r="AH282" s="34">
        <v>169347.4</v>
      </c>
      <c r="AI282" s="34">
        <v>0</v>
      </c>
      <c r="AJ282" s="34">
        <v>8738.4</v>
      </c>
      <c r="AK282" s="34">
        <v>8738.4</v>
      </c>
      <c r="AL282" s="34">
        <v>160609</v>
      </c>
      <c r="AM282" s="34">
        <v>160609</v>
      </c>
      <c r="AN282" s="34">
        <v>0</v>
      </c>
      <c r="AO282" s="34">
        <v>25615.714930000016</v>
      </c>
      <c r="AP282" s="34">
        <v>16877.314930000015</v>
      </c>
      <c r="AQ282" s="34">
        <v>8738.4000000000015</v>
      </c>
      <c r="AR282" s="34">
        <v>-217673</v>
      </c>
      <c r="AS282" s="34">
        <v>0</v>
      </c>
    </row>
    <row r="283" spans="2:45" s="1" customFormat="1" ht="14.25" x14ac:dyDescent="0.2">
      <c r="B283" s="31" t="s">
        <v>4794</v>
      </c>
      <c r="C283" s="32" t="s">
        <v>853</v>
      </c>
      <c r="D283" s="31" t="s">
        <v>854</v>
      </c>
      <c r="E283" s="31" t="s">
        <v>13</v>
      </c>
      <c r="F283" s="31" t="s">
        <v>11</v>
      </c>
      <c r="G283" s="31" t="s">
        <v>19</v>
      </c>
      <c r="H283" s="31" t="s">
        <v>51</v>
      </c>
      <c r="I283" s="31" t="s">
        <v>10</v>
      </c>
      <c r="J283" s="31" t="s">
        <v>14</v>
      </c>
      <c r="K283" s="31" t="s">
        <v>855</v>
      </c>
      <c r="L283" s="33">
        <v>8452</v>
      </c>
      <c r="M283" s="150">
        <v>353851.67780500004</v>
      </c>
      <c r="N283" s="34">
        <v>-107029.32</v>
      </c>
      <c r="O283" s="34">
        <v>42419.977653601956</v>
      </c>
      <c r="P283" s="30">
        <v>181253.65780500002</v>
      </c>
      <c r="Q283" s="35">
        <v>15984.454458</v>
      </c>
      <c r="R283" s="36">
        <v>0</v>
      </c>
      <c r="S283" s="36">
        <v>8434.7329531460964</v>
      </c>
      <c r="T283" s="36">
        <v>8469.2670468539036</v>
      </c>
      <c r="U283" s="37">
        <v>16904.091154874634</v>
      </c>
      <c r="V283" s="38">
        <v>32888.54561287463</v>
      </c>
      <c r="W283" s="34">
        <v>214142.20341787464</v>
      </c>
      <c r="X283" s="34">
        <v>15815.124287146115</v>
      </c>
      <c r="Y283" s="33">
        <v>198327.07913072853</v>
      </c>
      <c r="Z283" s="144">
        <v>0</v>
      </c>
      <c r="AA283" s="34">
        <v>13729.69474147945</v>
      </c>
      <c r="AB283" s="34">
        <v>72514.615428668258</v>
      </c>
      <c r="AC283" s="34">
        <v>49828</v>
      </c>
      <c r="AD283" s="34">
        <v>1658.0320300231697</v>
      </c>
      <c r="AE283" s="34">
        <v>0</v>
      </c>
      <c r="AF283" s="34">
        <v>137730.34220017088</v>
      </c>
      <c r="AG283" s="136">
        <v>163732</v>
      </c>
      <c r="AH283" s="34">
        <v>182042.3</v>
      </c>
      <c r="AI283" s="34">
        <v>0</v>
      </c>
      <c r="AJ283" s="34">
        <v>18310.3</v>
      </c>
      <c r="AK283" s="34">
        <v>18310.3</v>
      </c>
      <c r="AL283" s="34">
        <v>163732</v>
      </c>
      <c r="AM283" s="34">
        <v>163732</v>
      </c>
      <c r="AN283" s="34">
        <v>0</v>
      </c>
      <c r="AO283" s="34">
        <v>181253.65780500002</v>
      </c>
      <c r="AP283" s="34">
        <v>162943.35780500004</v>
      </c>
      <c r="AQ283" s="34">
        <v>18310.299999999988</v>
      </c>
      <c r="AR283" s="34">
        <v>-107029.32</v>
      </c>
      <c r="AS283" s="34">
        <v>0</v>
      </c>
    </row>
    <row r="284" spans="2:45" s="1" customFormat="1" ht="14.25" x14ac:dyDescent="0.2">
      <c r="B284" s="31" t="s">
        <v>4794</v>
      </c>
      <c r="C284" s="32" t="s">
        <v>3680</v>
      </c>
      <c r="D284" s="31" t="s">
        <v>3681</v>
      </c>
      <c r="E284" s="31" t="s">
        <v>13</v>
      </c>
      <c r="F284" s="31" t="s">
        <v>11</v>
      </c>
      <c r="G284" s="31" t="s">
        <v>19</v>
      </c>
      <c r="H284" s="31" t="s">
        <v>51</v>
      </c>
      <c r="I284" s="31" t="s">
        <v>10</v>
      </c>
      <c r="J284" s="31" t="s">
        <v>12</v>
      </c>
      <c r="K284" s="31" t="s">
        <v>3682</v>
      </c>
      <c r="L284" s="33">
        <v>2446</v>
      </c>
      <c r="M284" s="150">
        <v>102279.846949</v>
      </c>
      <c r="N284" s="34">
        <v>14430</v>
      </c>
      <c r="O284" s="34">
        <v>0</v>
      </c>
      <c r="P284" s="30">
        <v>164988.846949</v>
      </c>
      <c r="Q284" s="35">
        <v>5276.6262850000003</v>
      </c>
      <c r="R284" s="36">
        <v>0</v>
      </c>
      <c r="S284" s="36">
        <v>4149.9911794301652</v>
      </c>
      <c r="T284" s="36">
        <v>742.00882056983482</v>
      </c>
      <c r="U284" s="37">
        <v>4892.0263801258106</v>
      </c>
      <c r="V284" s="38">
        <v>10168.65266512581</v>
      </c>
      <c r="W284" s="34">
        <v>175157.49961412582</v>
      </c>
      <c r="X284" s="34">
        <v>7781.2334614301508</v>
      </c>
      <c r="Y284" s="33">
        <v>167376.26615269567</v>
      </c>
      <c r="Z284" s="144">
        <v>0</v>
      </c>
      <c r="AA284" s="34">
        <v>4965.4510699571101</v>
      </c>
      <c r="AB284" s="34">
        <v>15726.8354743906</v>
      </c>
      <c r="AC284" s="34">
        <v>15420.720000000001</v>
      </c>
      <c r="AD284" s="34">
        <v>4028</v>
      </c>
      <c r="AE284" s="34">
        <v>458.75</v>
      </c>
      <c r="AF284" s="34">
        <v>40599.756544347707</v>
      </c>
      <c r="AG284" s="136">
        <v>68513</v>
      </c>
      <c r="AH284" s="34">
        <v>68513</v>
      </c>
      <c r="AI284" s="34">
        <v>1244</v>
      </c>
      <c r="AJ284" s="34">
        <v>1244</v>
      </c>
      <c r="AK284" s="34">
        <v>0</v>
      </c>
      <c r="AL284" s="34">
        <v>67269</v>
      </c>
      <c r="AM284" s="34">
        <v>67269</v>
      </c>
      <c r="AN284" s="34">
        <v>0</v>
      </c>
      <c r="AO284" s="34">
        <v>164988.846949</v>
      </c>
      <c r="AP284" s="34">
        <v>164988.846949</v>
      </c>
      <c r="AQ284" s="34">
        <v>0</v>
      </c>
      <c r="AR284" s="34">
        <v>14430</v>
      </c>
      <c r="AS284" s="34">
        <v>0</v>
      </c>
    </row>
    <row r="285" spans="2:45" s="1" customFormat="1" ht="14.25" x14ac:dyDescent="0.2">
      <c r="B285" s="31" t="s">
        <v>4794</v>
      </c>
      <c r="C285" s="32" t="s">
        <v>4066</v>
      </c>
      <c r="D285" s="31" t="s">
        <v>4067</v>
      </c>
      <c r="E285" s="31" t="s">
        <v>13</v>
      </c>
      <c r="F285" s="31" t="s">
        <v>11</v>
      </c>
      <c r="G285" s="31" t="s">
        <v>19</v>
      </c>
      <c r="H285" s="31" t="s">
        <v>51</v>
      </c>
      <c r="I285" s="31" t="s">
        <v>10</v>
      </c>
      <c r="J285" s="31" t="s">
        <v>21</v>
      </c>
      <c r="K285" s="31" t="s">
        <v>4068</v>
      </c>
      <c r="L285" s="33">
        <v>349</v>
      </c>
      <c r="M285" s="150">
        <v>10461.988783999999</v>
      </c>
      <c r="N285" s="34">
        <v>4059</v>
      </c>
      <c r="O285" s="34">
        <v>0</v>
      </c>
      <c r="P285" s="30">
        <v>17232.988784000001</v>
      </c>
      <c r="Q285" s="35">
        <v>219.83853400000001</v>
      </c>
      <c r="R285" s="36">
        <v>0</v>
      </c>
      <c r="S285" s="36">
        <v>206.68560000007938</v>
      </c>
      <c r="T285" s="36">
        <v>491.31439999992062</v>
      </c>
      <c r="U285" s="37">
        <v>698.00376396725585</v>
      </c>
      <c r="V285" s="38">
        <v>917.84229796725583</v>
      </c>
      <c r="W285" s="34">
        <v>18150.831081967255</v>
      </c>
      <c r="X285" s="34">
        <v>387.53550000008181</v>
      </c>
      <c r="Y285" s="33">
        <v>17763.295581967173</v>
      </c>
      <c r="Z285" s="144">
        <v>0</v>
      </c>
      <c r="AA285" s="34">
        <v>3642.9923106570131</v>
      </c>
      <c r="AB285" s="34">
        <v>2184.6850279528276</v>
      </c>
      <c r="AC285" s="34">
        <v>3070.09</v>
      </c>
      <c r="AD285" s="34">
        <v>363.5</v>
      </c>
      <c r="AE285" s="34">
        <v>157.80000000000001</v>
      </c>
      <c r="AF285" s="34">
        <v>9419.0673386098406</v>
      </c>
      <c r="AG285" s="136">
        <v>3454</v>
      </c>
      <c r="AH285" s="34">
        <v>3454</v>
      </c>
      <c r="AI285" s="34">
        <v>0</v>
      </c>
      <c r="AJ285" s="34">
        <v>0</v>
      </c>
      <c r="AK285" s="34">
        <v>0</v>
      </c>
      <c r="AL285" s="34">
        <v>3454</v>
      </c>
      <c r="AM285" s="34">
        <v>3454</v>
      </c>
      <c r="AN285" s="34">
        <v>0</v>
      </c>
      <c r="AO285" s="34">
        <v>17232.988784000001</v>
      </c>
      <c r="AP285" s="34">
        <v>17232.988784000001</v>
      </c>
      <c r="AQ285" s="34">
        <v>0</v>
      </c>
      <c r="AR285" s="34">
        <v>4059</v>
      </c>
      <c r="AS285" s="34">
        <v>0</v>
      </c>
    </row>
    <row r="286" spans="2:45" s="1" customFormat="1" ht="14.25" x14ac:dyDescent="0.2">
      <c r="B286" s="31" t="s">
        <v>4794</v>
      </c>
      <c r="C286" s="32" t="s">
        <v>3189</v>
      </c>
      <c r="D286" s="31" t="s">
        <v>3190</v>
      </c>
      <c r="E286" s="31" t="s">
        <v>13</v>
      </c>
      <c r="F286" s="31" t="s">
        <v>11</v>
      </c>
      <c r="G286" s="31" t="s">
        <v>19</v>
      </c>
      <c r="H286" s="31" t="s">
        <v>51</v>
      </c>
      <c r="I286" s="31" t="s">
        <v>10</v>
      </c>
      <c r="J286" s="31" t="s">
        <v>12</v>
      </c>
      <c r="K286" s="31" t="s">
        <v>3191</v>
      </c>
      <c r="L286" s="33">
        <v>4581</v>
      </c>
      <c r="M286" s="150">
        <v>479463.58676600008</v>
      </c>
      <c r="N286" s="34">
        <v>-184463</v>
      </c>
      <c r="O286" s="34">
        <v>125733.67241235849</v>
      </c>
      <c r="P286" s="30">
        <v>425989.58676600008</v>
      </c>
      <c r="Q286" s="35">
        <v>34994.685718000001</v>
      </c>
      <c r="R286" s="36">
        <v>0</v>
      </c>
      <c r="S286" s="36">
        <v>5556.0981988592766</v>
      </c>
      <c r="T286" s="36">
        <v>3605.9018011407234</v>
      </c>
      <c r="U286" s="37">
        <v>9162.049406114611</v>
      </c>
      <c r="V286" s="38">
        <v>44156.73512411461</v>
      </c>
      <c r="W286" s="34">
        <v>470146.32189011469</v>
      </c>
      <c r="X286" s="34">
        <v>10417.684122859268</v>
      </c>
      <c r="Y286" s="33">
        <v>459728.63776725542</v>
      </c>
      <c r="Z286" s="144">
        <v>0</v>
      </c>
      <c r="AA286" s="34">
        <v>4110.1990178401365</v>
      </c>
      <c r="AB286" s="34">
        <v>33304.056534883515</v>
      </c>
      <c r="AC286" s="34">
        <v>19202.240000000002</v>
      </c>
      <c r="AD286" s="34">
        <v>3664.9737335999998</v>
      </c>
      <c r="AE286" s="34">
        <v>0</v>
      </c>
      <c r="AF286" s="34">
        <v>60281.469286323656</v>
      </c>
      <c r="AG286" s="136">
        <v>200292</v>
      </c>
      <c r="AH286" s="34">
        <v>200292</v>
      </c>
      <c r="AI286" s="34">
        <v>21886</v>
      </c>
      <c r="AJ286" s="34">
        <v>21886</v>
      </c>
      <c r="AK286" s="34">
        <v>0</v>
      </c>
      <c r="AL286" s="34">
        <v>178406</v>
      </c>
      <c r="AM286" s="34">
        <v>178406</v>
      </c>
      <c r="AN286" s="34">
        <v>0</v>
      </c>
      <c r="AO286" s="34">
        <v>425989.58676600008</v>
      </c>
      <c r="AP286" s="34">
        <v>425989.58676600008</v>
      </c>
      <c r="AQ286" s="34">
        <v>0</v>
      </c>
      <c r="AR286" s="34">
        <v>-184463</v>
      </c>
      <c r="AS286" s="34">
        <v>0</v>
      </c>
    </row>
    <row r="287" spans="2:45" s="1" customFormat="1" ht="14.25" x14ac:dyDescent="0.2">
      <c r="B287" s="31" t="s">
        <v>4794</v>
      </c>
      <c r="C287" s="32" t="s">
        <v>3749</v>
      </c>
      <c r="D287" s="31" t="s">
        <v>3750</v>
      </c>
      <c r="E287" s="31" t="s">
        <v>13</v>
      </c>
      <c r="F287" s="31" t="s">
        <v>11</v>
      </c>
      <c r="G287" s="31" t="s">
        <v>19</v>
      </c>
      <c r="H287" s="31" t="s">
        <v>51</v>
      </c>
      <c r="I287" s="31" t="s">
        <v>10</v>
      </c>
      <c r="J287" s="31" t="s">
        <v>14</v>
      </c>
      <c r="K287" s="31" t="s">
        <v>3751</v>
      </c>
      <c r="L287" s="33">
        <v>9328</v>
      </c>
      <c r="M287" s="150">
        <v>251580.39762700003</v>
      </c>
      <c r="N287" s="34">
        <v>24838</v>
      </c>
      <c r="O287" s="34">
        <v>0</v>
      </c>
      <c r="P287" s="30">
        <v>438269.897627</v>
      </c>
      <c r="Q287" s="35">
        <v>20313.771911</v>
      </c>
      <c r="R287" s="36">
        <v>0</v>
      </c>
      <c r="S287" s="36">
        <v>9816.1181325751986</v>
      </c>
      <c r="T287" s="36">
        <v>8839.8818674248014</v>
      </c>
      <c r="U287" s="37">
        <v>18656.100602540293</v>
      </c>
      <c r="V287" s="38">
        <v>38969.872513540293</v>
      </c>
      <c r="W287" s="34">
        <v>477239.77014054032</v>
      </c>
      <c r="X287" s="34">
        <v>18405.221498575178</v>
      </c>
      <c r="Y287" s="33">
        <v>458834.54864196514</v>
      </c>
      <c r="Z287" s="144">
        <v>0</v>
      </c>
      <c r="AA287" s="34">
        <v>14905.549749881662</v>
      </c>
      <c r="AB287" s="34">
        <v>73723.685071472006</v>
      </c>
      <c r="AC287" s="34">
        <v>47105.020000000004</v>
      </c>
      <c r="AD287" s="34">
        <v>6382.1875770392744</v>
      </c>
      <c r="AE287" s="34">
        <v>417.89</v>
      </c>
      <c r="AF287" s="34">
        <v>142534.33239839293</v>
      </c>
      <c r="AG287" s="136">
        <v>269575</v>
      </c>
      <c r="AH287" s="34">
        <v>289915.5</v>
      </c>
      <c r="AI287" s="34">
        <v>0</v>
      </c>
      <c r="AJ287" s="34">
        <v>20340.5</v>
      </c>
      <c r="AK287" s="34">
        <v>20340.5</v>
      </c>
      <c r="AL287" s="34">
        <v>269575</v>
      </c>
      <c r="AM287" s="34">
        <v>269575</v>
      </c>
      <c r="AN287" s="34">
        <v>0</v>
      </c>
      <c r="AO287" s="34">
        <v>438269.897627</v>
      </c>
      <c r="AP287" s="34">
        <v>417929.397627</v>
      </c>
      <c r="AQ287" s="34">
        <v>20340.5</v>
      </c>
      <c r="AR287" s="34">
        <v>-10162</v>
      </c>
      <c r="AS287" s="34">
        <v>35000</v>
      </c>
    </row>
    <row r="288" spans="2:45" s="1" customFormat="1" ht="14.25" x14ac:dyDescent="0.2">
      <c r="B288" s="31" t="s">
        <v>4794</v>
      </c>
      <c r="C288" s="32" t="s">
        <v>4398</v>
      </c>
      <c r="D288" s="31" t="s">
        <v>4399</v>
      </c>
      <c r="E288" s="31" t="s">
        <v>13</v>
      </c>
      <c r="F288" s="31" t="s">
        <v>11</v>
      </c>
      <c r="G288" s="31" t="s">
        <v>19</v>
      </c>
      <c r="H288" s="31" t="s">
        <v>51</v>
      </c>
      <c r="I288" s="31" t="s">
        <v>10</v>
      </c>
      <c r="J288" s="31" t="s">
        <v>16</v>
      </c>
      <c r="K288" s="31" t="s">
        <v>4400</v>
      </c>
      <c r="L288" s="33">
        <v>12910</v>
      </c>
      <c r="M288" s="150">
        <v>294280.397252</v>
      </c>
      <c r="N288" s="34">
        <v>-27025</v>
      </c>
      <c r="O288" s="34">
        <v>0</v>
      </c>
      <c r="P288" s="30">
        <v>691913.43697719998</v>
      </c>
      <c r="Q288" s="35">
        <v>20959.429174000001</v>
      </c>
      <c r="R288" s="36">
        <v>0</v>
      </c>
      <c r="S288" s="36">
        <v>16345.908290291993</v>
      </c>
      <c r="T288" s="36">
        <v>9474.0917097080073</v>
      </c>
      <c r="U288" s="37">
        <v>25820.139234433445</v>
      </c>
      <c r="V288" s="38">
        <v>46779.56840843345</v>
      </c>
      <c r="W288" s="34">
        <v>738693.00538563344</v>
      </c>
      <c r="X288" s="34">
        <v>30648.578044292051</v>
      </c>
      <c r="Y288" s="33">
        <v>708044.42734134139</v>
      </c>
      <c r="Z288" s="144">
        <v>0</v>
      </c>
      <c r="AA288" s="34">
        <v>25589.598991949919</v>
      </c>
      <c r="AB288" s="34">
        <v>81818.65425204522</v>
      </c>
      <c r="AC288" s="34">
        <v>71427.16</v>
      </c>
      <c r="AD288" s="34">
        <v>7746.3450000000003</v>
      </c>
      <c r="AE288" s="34">
        <v>241.16</v>
      </c>
      <c r="AF288" s="34">
        <v>186822.91824399514</v>
      </c>
      <c r="AG288" s="136">
        <v>395230</v>
      </c>
      <c r="AH288" s="34">
        <v>424658.03972519998</v>
      </c>
      <c r="AI288" s="34">
        <v>0</v>
      </c>
      <c r="AJ288" s="34">
        <v>29428.0397252</v>
      </c>
      <c r="AK288" s="34">
        <v>29428.0397252</v>
      </c>
      <c r="AL288" s="34">
        <v>395230</v>
      </c>
      <c r="AM288" s="34">
        <v>395230</v>
      </c>
      <c r="AN288" s="34">
        <v>0</v>
      </c>
      <c r="AO288" s="34">
        <v>691913.43697719998</v>
      </c>
      <c r="AP288" s="34">
        <v>662485.39725199994</v>
      </c>
      <c r="AQ288" s="34">
        <v>29428.03972520004</v>
      </c>
      <c r="AR288" s="34">
        <v>-172625</v>
      </c>
      <c r="AS288" s="34">
        <v>145600</v>
      </c>
    </row>
    <row r="289" spans="2:45" s="1" customFormat="1" ht="14.25" x14ac:dyDescent="0.2">
      <c r="B289" s="31" t="s">
        <v>4794</v>
      </c>
      <c r="C289" s="32" t="s">
        <v>2305</v>
      </c>
      <c r="D289" s="31" t="s">
        <v>2306</v>
      </c>
      <c r="E289" s="31" t="s">
        <v>13</v>
      </c>
      <c r="F289" s="31" t="s">
        <v>11</v>
      </c>
      <c r="G289" s="31" t="s">
        <v>19</v>
      </c>
      <c r="H289" s="31" t="s">
        <v>51</v>
      </c>
      <c r="I289" s="31" t="s">
        <v>10</v>
      </c>
      <c r="J289" s="31" t="s">
        <v>14</v>
      </c>
      <c r="K289" s="31" t="s">
        <v>2307</v>
      </c>
      <c r="L289" s="33">
        <v>8377</v>
      </c>
      <c r="M289" s="150">
        <v>577874.80324199994</v>
      </c>
      <c r="N289" s="34">
        <v>-683633</v>
      </c>
      <c r="O289" s="34">
        <v>431571.46971582528</v>
      </c>
      <c r="P289" s="30">
        <v>411667.28356619994</v>
      </c>
      <c r="Q289" s="35">
        <v>25426.745923999999</v>
      </c>
      <c r="R289" s="36">
        <v>0</v>
      </c>
      <c r="S289" s="36">
        <v>12710.764638862023</v>
      </c>
      <c r="T289" s="36">
        <v>4792.3497969857272</v>
      </c>
      <c r="U289" s="37">
        <v>17503.208821448912</v>
      </c>
      <c r="V289" s="38">
        <v>42929.954745448907</v>
      </c>
      <c r="W289" s="34">
        <v>454597.23831164883</v>
      </c>
      <c r="X289" s="34">
        <v>29432.042982487357</v>
      </c>
      <c r="Y289" s="33">
        <v>425165.19532916148</v>
      </c>
      <c r="Z289" s="144">
        <v>0</v>
      </c>
      <c r="AA289" s="34">
        <v>10063.805672072218</v>
      </c>
      <c r="AB289" s="34">
        <v>70064.021043601213</v>
      </c>
      <c r="AC289" s="34">
        <v>35113.980000000003</v>
      </c>
      <c r="AD289" s="34">
        <v>6930.9039256524784</v>
      </c>
      <c r="AE289" s="34">
        <v>1000</v>
      </c>
      <c r="AF289" s="34">
        <v>123172.71064132593</v>
      </c>
      <c r="AG289" s="136">
        <v>508653</v>
      </c>
      <c r="AH289" s="34">
        <v>566440.48032420001</v>
      </c>
      <c r="AI289" s="34">
        <v>0</v>
      </c>
      <c r="AJ289" s="34">
        <v>57787.480324199998</v>
      </c>
      <c r="AK289" s="34">
        <v>57787.480324199998</v>
      </c>
      <c r="AL289" s="34">
        <v>508653</v>
      </c>
      <c r="AM289" s="34">
        <v>508653</v>
      </c>
      <c r="AN289" s="34">
        <v>0</v>
      </c>
      <c r="AO289" s="34">
        <v>411667.28356619994</v>
      </c>
      <c r="AP289" s="34">
        <v>353879.80324199994</v>
      </c>
      <c r="AQ289" s="34">
        <v>57787.480324200005</v>
      </c>
      <c r="AR289" s="34">
        <v>-683633</v>
      </c>
      <c r="AS289" s="34">
        <v>0</v>
      </c>
    </row>
    <row r="290" spans="2:45" s="1" customFormat="1" ht="14.25" x14ac:dyDescent="0.2">
      <c r="B290" s="31" t="s">
        <v>4794</v>
      </c>
      <c r="C290" s="32" t="s">
        <v>802</v>
      </c>
      <c r="D290" s="31" t="s">
        <v>803</v>
      </c>
      <c r="E290" s="31" t="s">
        <v>13</v>
      </c>
      <c r="F290" s="31" t="s">
        <v>11</v>
      </c>
      <c r="G290" s="31" t="s">
        <v>19</v>
      </c>
      <c r="H290" s="31" t="s">
        <v>51</v>
      </c>
      <c r="I290" s="31" t="s">
        <v>10</v>
      </c>
      <c r="J290" s="31" t="s">
        <v>16</v>
      </c>
      <c r="K290" s="31" t="s">
        <v>804</v>
      </c>
      <c r="L290" s="33">
        <v>10899</v>
      </c>
      <c r="M290" s="150">
        <v>484110.96486599999</v>
      </c>
      <c r="N290" s="34">
        <v>-237796</v>
      </c>
      <c r="O290" s="34">
        <v>168504.24833314226</v>
      </c>
      <c r="P290" s="30">
        <v>448350.06486599997</v>
      </c>
      <c r="Q290" s="35">
        <v>56707.720966000001</v>
      </c>
      <c r="R290" s="36">
        <v>0</v>
      </c>
      <c r="S290" s="36">
        <v>18005.370413721201</v>
      </c>
      <c r="T290" s="36">
        <v>3792.6295862787993</v>
      </c>
      <c r="U290" s="37">
        <v>21798.117545785452</v>
      </c>
      <c r="V290" s="38">
        <v>78505.838511785449</v>
      </c>
      <c r="W290" s="34">
        <v>526855.90337778546</v>
      </c>
      <c r="X290" s="34">
        <v>33760.06952572125</v>
      </c>
      <c r="Y290" s="33">
        <v>493095.83385206421</v>
      </c>
      <c r="Z290" s="144">
        <v>0</v>
      </c>
      <c r="AA290" s="34">
        <v>11061.654563270633</v>
      </c>
      <c r="AB290" s="34">
        <v>74140.691388567051</v>
      </c>
      <c r="AC290" s="34">
        <v>45685.48</v>
      </c>
      <c r="AD290" s="34">
        <v>22925.36221734872</v>
      </c>
      <c r="AE290" s="34">
        <v>0</v>
      </c>
      <c r="AF290" s="34">
        <v>153813.18816918641</v>
      </c>
      <c r="AG290" s="136">
        <v>360978</v>
      </c>
      <c r="AH290" s="34">
        <v>377119.1</v>
      </c>
      <c r="AI290" s="34">
        <v>0</v>
      </c>
      <c r="AJ290" s="34">
        <v>16141.1</v>
      </c>
      <c r="AK290" s="34">
        <v>16141.1</v>
      </c>
      <c r="AL290" s="34">
        <v>360978</v>
      </c>
      <c r="AM290" s="34">
        <v>360978</v>
      </c>
      <c r="AN290" s="34">
        <v>0</v>
      </c>
      <c r="AO290" s="34">
        <v>448350.06486599997</v>
      </c>
      <c r="AP290" s="34">
        <v>432208.96486599999</v>
      </c>
      <c r="AQ290" s="34">
        <v>16141.099999999977</v>
      </c>
      <c r="AR290" s="34">
        <v>-237796</v>
      </c>
      <c r="AS290" s="34">
        <v>0</v>
      </c>
    </row>
    <row r="291" spans="2:45" s="1" customFormat="1" ht="14.25" x14ac:dyDescent="0.2">
      <c r="B291" s="31" t="s">
        <v>4794</v>
      </c>
      <c r="C291" s="32" t="s">
        <v>1238</v>
      </c>
      <c r="D291" s="31" t="s">
        <v>1239</v>
      </c>
      <c r="E291" s="31" t="s">
        <v>13</v>
      </c>
      <c r="F291" s="31" t="s">
        <v>11</v>
      </c>
      <c r="G291" s="31" t="s">
        <v>19</v>
      </c>
      <c r="H291" s="31" t="s">
        <v>51</v>
      </c>
      <c r="I291" s="31" t="s">
        <v>10</v>
      </c>
      <c r="J291" s="31" t="s">
        <v>14</v>
      </c>
      <c r="K291" s="31" t="s">
        <v>1240</v>
      </c>
      <c r="L291" s="33">
        <v>6634</v>
      </c>
      <c r="M291" s="150">
        <v>153952.39066699997</v>
      </c>
      <c r="N291" s="34">
        <v>-132702.54</v>
      </c>
      <c r="O291" s="34">
        <v>91102.11131885965</v>
      </c>
      <c r="P291" s="30">
        <v>109572.65173369995</v>
      </c>
      <c r="Q291" s="35">
        <v>11372.976237999999</v>
      </c>
      <c r="R291" s="36">
        <v>0</v>
      </c>
      <c r="S291" s="36">
        <v>5572.2380182878533</v>
      </c>
      <c r="T291" s="36">
        <v>7695.7619817121467</v>
      </c>
      <c r="U291" s="37">
        <v>13268.071547732879</v>
      </c>
      <c r="V291" s="38">
        <v>24641.047785732881</v>
      </c>
      <c r="W291" s="34">
        <v>134213.69951943285</v>
      </c>
      <c r="X291" s="34">
        <v>10447.946284287871</v>
      </c>
      <c r="Y291" s="33">
        <v>123765.75323514498</v>
      </c>
      <c r="Z291" s="144">
        <v>0</v>
      </c>
      <c r="AA291" s="34">
        <v>6498.8329003170165</v>
      </c>
      <c r="AB291" s="34">
        <v>40831.105172110991</v>
      </c>
      <c r="AC291" s="34">
        <v>79744.23000000001</v>
      </c>
      <c r="AD291" s="34">
        <v>2328.0770562500002</v>
      </c>
      <c r="AE291" s="34">
        <v>0</v>
      </c>
      <c r="AF291" s="34">
        <v>129402.24512867801</v>
      </c>
      <c r="AG291" s="136">
        <v>0</v>
      </c>
      <c r="AH291" s="34">
        <v>88322.801066700005</v>
      </c>
      <c r="AI291" s="34">
        <v>0</v>
      </c>
      <c r="AJ291" s="34">
        <v>15395.239066699998</v>
      </c>
      <c r="AK291" s="34">
        <v>15395.239066699998</v>
      </c>
      <c r="AL291" s="34">
        <v>0</v>
      </c>
      <c r="AM291" s="34">
        <v>72927.562000000005</v>
      </c>
      <c r="AN291" s="34">
        <v>72927.562000000005</v>
      </c>
      <c r="AO291" s="34">
        <v>109572.65173369995</v>
      </c>
      <c r="AP291" s="34">
        <v>21249.850666999948</v>
      </c>
      <c r="AQ291" s="34">
        <v>88322.80106670002</v>
      </c>
      <c r="AR291" s="34">
        <v>-132702.54</v>
      </c>
      <c r="AS291" s="34">
        <v>0</v>
      </c>
    </row>
    <row r="292" spans="2:45" s="1" customFormat="1" ht="14.25" x14ac:dyDescent="0.2">
      <c r="B292" s="31" t="s">
        <v>4794</v>
      </c>
      <c r="C292" s="32" t="s">
        <v>2338</v>
      </c>
      <c r="D292" s="31" t="s">
        <v>2339</v>
      </c>
      <c r="E292" s="31" t="s">
        <v>13</v>
      </c>
      <c r="F292" s="31" t="s">
        <v>11</v>
      </c>
      <c r="G292" s="31" t="s">
        <v>19</v>
      </c>
      <c r="H292" s="31" t="s">
        <v>51</v>
      </c>
      <c r="I292" s="31" t="s">
        <v>10</v>
      </c>
      <c r="J292" s="31" t="s">
        <v>16</v>
      </c>
      <c r="K292" s="31" t="s">
        <v>2340</v>
      </c>
      <c r="L292" s="33">
        <v>11475</v>
      </c>
      <c r="M292" s="150">
        <v>358128.53687800001</v>
      </c>
      <c r="N292" s="34">
        <v>-397561.04000000004</v>
      </c>
      <c r="O292" s="34">
        <v>212522.59840048029</v>
      </c>
      <c r="P292" s="30">
        <v>387655.35056579998</v>
      </c>
      <c r="Q292" s="35">
        <v>28927.402208</v>
      </c>
      <c r="R292" s="36">
        <v>0</v>
      </c>
      <c r="S292" s="36">
        <v>15792.526761148922</v>
      </c>
      <c r="T292" s="36">
        <v>7157.4732388510783</v>
      </c>
      <c r="U292" s="37">
        <v>22950.123757949172</v>
      </c>
      <c r="V292" s="38">
        <v>51877.525965949171</v>
      </c>
      <c r="W292" s="34">
        <v>439532.87653174915</v>
      </c>
      <c r="X292" s="34">
        <v>29610.987677148951</v>
      </c>
      <c r="Y292" s="33">
        <v>409921.8888546002</v>
      </c>
      <c r="Z292" s="144">
        <v>0</v>
      </c>
      <c r="AA292" s="34">
        <v>11382.892038118127</v>
      </c>
      <c r="AB292" s="34">
        <v>102568.34738105547</v>
      </c>
      <c r="AC292" s="34">
        <v>48099.91</v>
      </c>
      <c r="AD292" s="34">
        <v>7044.5783697568604</v>
      </c>
      <c r="AE292" s="34">
        <v>1584.35</v>
      </c>
      <c r="AF292" s="34">
        <v>170680.07778893047</v>
      </c>
      <c r="AG292" s="136">
        <v>445203</v>
      </c>
      <c r="AH292" s="34">
        <v>481015.8536878</v>
      </c>
      <c r="AI292" s="34">
        <v>0</v>
      </c>
      <c r="AJ292" s="34">
        <v>35812.853687800001</v>
      </c>
      <c r="AK292" s="34">
        <v>35812.853687800001</v>
      </c>
      <c r="AL292" s="34">
        <v>445203</v>
      </c>
      <c r="AM292" s="34">
        <v>445203</v>
      </c>
      <c r="AN292" s="34">
        <v>0</v>
      </c>
      <c r="AO292" s="34">
        <v>387655.35056579998</v>
      </c>
      <c r="AP292" s="34">
        <v>351842.49687799998</v>
      </c>
      <c r="AQ292" s="34">
        <v>35812.853687800001</v>
      </c>
      <c r="AR292" s="34">
        <v>-397561.04000000004</v>
      </c>
      <c r="AS292" s="34">
        <v>0</v>
      </c>
    </row>
    <row r="293" spans="2:45" s="1" customFormat="1" ht="14.25" x14ac:dyDescent="0.2">
      <c r="B293" s="31" t="s">
        <v>4794</v>
      </c>
      <c r="C293" s="32" t="s">
        <v>1472</v>
      </c>
      <c r="D293" s="31" t="s">
        <v>1473</v>
      </c>
      <c r="E293" s="31" t="s">
        <v>13</v>
      </c>
      <c r="F293" s="31" t="s">
        <v>11</v>
      </c>
      <c r="G293" s="31" t="s">
        <v>19</v>
      </c>
      <c r="H293" s="31" t="s">
        <v>51</v>
      </c>
      <c r="I293" s="31" t="s">
        <v>10</v>
      </c>
      <c r="J293" s="31" t="s">
        <v>12</v>
      </c>
      <c r="K293" s="31" t="s">
        <v>1474</v>
      </c>
      <c r="L293" s="33">
        <v>1669</v>
      </c>
      <c r="M293" s="150">
        <v>122855.96539699999</v>
      </c>
      <c r="N293" s="34">
        <v>14632</v>
      </c>
      <c r="O293" s="34">
        <v>0</v>
      </c>
      <c r="P293" s="30">
        <v>156164.07539700001</v>
      </c>
      <c r="Q293" s="35">
        <v>1279.9079549999999</v>
      </c>
      <c r="R293" s="36">
        <v>0</v>
      </c>
      <c r="S293" s="36">
        <v>0</v>
      </c>
      <c r="T293" s="36">
        <v>3338</v>
      </c>
      <c r="U293" s="37">
        <v>3338.0180001757876</v>
      </c>
      <c r="V293" s="38">
        <v>4617.9259551757877</v>
      </c>
      <c r="W293" s="34">
        <v>160782.00135217581</v>
      </c>
      <c r="X293" s="34">
        <v>0</v>
      </c>
      <c r="Y293" s="33">
        <v>160782.00135217581</v>
      </c>
      <c r="Z293" s="144">
        <v>0</v>
      </c>
      <c r="AA293" s="34">
        <v>1658.132310959327</v>
      </c>
      <c r="AB293" s="34">
        <v>13311.325965507976</v>
      </c>
      <c r="AC293" s="34">
        <v>6995.97</v>
      </c>
      <c r="AD293" s="34">
        <v>157.9090616</v>
      </c>
      <c r="AE293" s="34">
        <v>354.64</v>
      </c>
      <c r="AF293" s="34">
        <v>22477.977338067303</v>
      </c>
      <c r="AG293" s="136">
        <v>0</v>
      </c>
      <c r="AH293" s="34">
        <v>18676.11</v>
      </c>
      <c r="AI293" s="34">
        <v>0</v>
      </c>
      <c r="AJ293" s="34">
        <v>0</v>
      </c>
      <c r="AK293" s="34">
        <v>0</v>
      </c>
      <c r="AL293" s="34">
        <v>0</v>
      </c>
      <c r="AM293" s="34">
        <v>18676.11</v>
      </c>
      <c r="AN293" s="34">
        <v>18676.11</v>
      </c>
      <c r="AO293" s="34">
        <v>156164.07539700001</v>
      </c>
      <c r="AP293" s="34">
        <v>137487.96539700002</v>
      </c>
      <c r="AQ293" s="34">
        <v>18676.109999999986</v>
      </c>
      <c r="AR293" s="34">
        <v>14632</v>
      </c>
      <c r="AS293" s="34">
        <v>0</v>
      </c>
    </row>
    <row r="294" spans="2:45" s="1" customFormat="1" ht="14.25" x14ac:dyDescent="0.2">
      <c r="B294" s="31" t="s">
        <v>4794</v>
      </c>
      <c r="C294" s="32" t="s">
        <v>4479</v>
      </c>
      <c r="D294" s="31" t="s">
        <v>4480</v>
      </c>
      <c r="E294" s="31" t="s">
        <v>13</v>
      </c>
      <c r="F294" s="31" t="s">
        <v>11</v>
      </c>
      <c r="G294" s="31" t="s">
        <v>19</v>
      </c>
      <c r="H294" s="31" t="s">
        <v>51</v>
      </c>
      <c r="I294" s="31" t="s">
        <v>10</v>
      </c>
      <c r="J294" s="31" t="s">
        <v>14</v>
      </c>
      <c r="K294" s="31" t="s">
        <v>4481</v>
      </c>
      <c r="L294" s="33">
        <v>7384</v>
      </c>
      <c r="M294" s="150">
        <v>177676.223891</v>
      </c>
      <c r="N294" s="34">
        <v>168550</v>
      </c>
      <c r="O294" s="34">
        <v>0</v>
      </c>
      <c r="P294" s="30">
        <v>278235.15828009997</v>
      </c>
      <c r="Q294" s="35">
        <v>8877.0533479999995</v>
      </c>
      <c r="R294" s="36">
        <v>0</v>
      </c>
      <c r="S294" s="36">
        <v>6205.8317748595255</v>
      </c>
      <c r="T294" s="36">
        <v>8562.1682251404745</v>
      </c>
      <c r="U294" s="37">
        <v>14768.07963648773</v>
      </c>
      <c r="V294" s="38">
        <v>23645.132984487729</v>
      </c>
      <c r="W294" s="34">
        <v>301880.29126458772</v>
      </c>
      <c r="X294" s="34">
        <v>11635.934577859589</v>
      </c>
      <c r="Y294" s="33">
        <v>290244.35668672813</v>
      </c>
      <c r="Z294" s="144">
        <v>0</v>
      </c>
      <c r="AA294" s="34">
        <v>10958.524102088766</v>
      </c>
      <c r="AB294" s="34">
        <v>49934.279901354217</v>
      </c>
      <c r="AC294" s="34">
        <v>70614.22</v>
      </c>
      <c r="AD294" s="34">
        <v>12210.132590364101</v>
      </c>
      <c r="AE294" s="34">
        <v>0</v>
      </c>
      <c r="AF294" s="34">
        <v>143717.1565938071</v>
      </c>
      <c r="AG294" s="136">
        <v>8662</v>
      </c>
      <c r="AH294" s="34">
        <v>98939.934389100003</v>
      </c>
      <c r="AI294" s="34">
        <v>8350</v>
      </c>
      <c r="AJ294" s="34">
        <v>17767.622389100001</v>
      </c>
      <c r="AK294" s="34">
        <v>9417.6223891000009</v>
      </c>
      <c r="AL294" s="34">
        <v>312</v>
      </c>
      <c r="AM294" s="34">
        <v>81172.312000000005</v>
      </c>
      <c r="AN294" s="34">
        <v>80860.312000000005</v>
      </c>
      <c r="AO294" s="34">
        <v>278235.15828009997</v>
      </c>
      <c r="AP294" s="34">
        <v>187957.22389099994</v>
      </c>
      <c r="AQ294" s="34">
        <v>90277.934389100003</v>
      </c>
      <c r="AR294" s="34">
        <v>-24013</v>
      </c>
      <c r="AS294" s="34">
        <v>192563</v>
      </c>
    </row>
    <row r="295" spans="2:45" s="1" customFormat="1" ht="14.25" x14ac:dyDescent="0.2">
      <c r="B295" s="31" t="s">
        <v>4794</v>
      </c>
      <c r="C295" s="32" t="s">
        <v>4641</v>
      </c>
      <c r="D295" s="31" t="s">
        <v>4642</v>
      </c>
      <c r="E295" s="31" t="s">
        <v>13</v>
      </c>
      <c r="F295" s="31" t="s">
        <v>11</v>
      </c>
      <c r="G295" s="31" t="s">
        <v>19</v>
      </c>
      <c r="H295" s="31" t="s">
        <v>51</v>
      </c>
      <c r="I295" s="31" t="s">
        <v>10</v>
      </c>
      <c r="J295" s="31" t="s">
        <v>16</v>
      </c>
      <c r="K295" s="31" t="s">
        <v>4643</v>
      </c>
      <c r="L295" s="33">
        <v>11050</v>
      </c>
      <c r="M295" s="150">
        <v>563895.07471100008</v>
      </c>
      <c r="N295" s="34">
        <v>-292076</v>
      </c>
      <c r="O295" s="34">
        <v>129348.50787364822</v>
      </c>
      <c r="P295" s="30">
        <v>344207.07471100008</v>
      </c>
      <c r="Q295" s="35">
        <v>37134.243921000001</v>
      </c>
      <c r="R295" s="36">
        <v>0</v>
      </c>
      <c r="S295" s="36">
        <v>19169.77867657879</v>
      </c>
      <c r="T295" s="36">
        <v>2930.2213234212104</v>
      </c>
      <c r="U295" s="37">
        <v>22100.119174321426</v>
      </c>
      <c r="V295" s="38">
        <v>59234.363095321431</v>
      </c>
      <c r="W295" s="34">
        <v>403441.43780632154</v>
      </c>
      <c r="X295" s="34">
        <v>35943.335018578859</v>
      </c>
      <c r="Y295" s="33">
        <v>367498.10278774268</v>
      </c>
      <c r="Z295" s="144">
        <v>0</v>
      </c>
      <c r="AA295" s="34">
        <v>6611.2502066606376</v>
      </c>
      <c r="AB295" s="34">
        <v>114298.28770109793</v>
      </c>
      <c r="AC295" s="34">
        <v>46318.43</v>
      </c>
      <c r="AD295" s="34">
        <v>10994.776126375</v>
      </c>
      <c r="AE295" s="34">
        <v>2032.65</v>
      </c>
      <c r="AF295" s="34">
        <v>180255.39403413355</v>
      </c>
      <c r="AG295" s="136">
        <v>93929</v>
      </c>
      <c r="AH295" s="34">
        <v>166315</v>
      </c>
      <c r="AI295" s="34">
        <v>35824</v>
      </c>
      <c r="AJ295" s="34">
        <v>41781.5</v>
      </c>
      <c r="AK295" s="34">
        <v>5957.5</v>
      </c>
      <c r="AL295" s="34">
        <v>58105</v>
      </c>
      <c r="AM295" s="34">
        <v>124533.5</v>
      </c>
      <c r="AN295" s="34">
        <v>66428.5</v>
      </c>
      <c r="AO295" s="34">
        <v>344207.07471100008</v>
      </c>
      <c r="AP295" s="34">
        <v>271821.07471100008</v>
      </c>
      <c r="AQ295" s="34">
        <v>72386</v>
      </c>
      <c r="AR295" s="34">
        <v>-292076</v>
      </c>
      <c r="AS295" s="34">
        <v>0</v>
      </c>
    </row>
    <row r="296" spans="2:45" s="1" customFormat="1" ht="14.25" x14ac:dyDescent="0.2">
      <c r="B296" s="31" t="s">
        <v>4794</v>
      </c>
      <c r="C296" s="32" t="s">
        <v>1601</v>
      </c>
      <c r="D296" s="31" t="s">
        <v>1602</v>
      </c>
      <c r="E296" s="31" t="s">
        <v>13</v>
      </c>
      <c r="F296" s="31" t="s">
        <v>11</v>
      </c>
      <c r="G296" s="31" t="s">
        <v>19</v>
      </c>
      <c r="H296" s="31" t="s">
        <v>51</v>
      </c>
      <c r="I296" s="31" t="s">
        <v>10</v>
      </c>
      <c r="J296" s="31" t="s">
        <v>12</v>
      </c>
      <c r="K296" s="31" t="s">
        <v>1603</v>
      </c>
      <c r="L296" s="33">
        <v>1140</v>
      </c>
      <c r="M296" s="150">
        <v>52042.743081000001</v>
      </c>
      <c r="N296" s="34">
        <v>-3268</v>
      </c>
      <c r="O296" s="34">
        <v>0</v>
      </c>
      <c r="P296" s="30">
        <v>77545.743080999993</v>
      </c>
      <c r="Q296" s="35">
        <v>425.42407100000003</v>
      </c>
      <c r="R296" s="36">
        <v>0</v>
      </c>
      <c r="S296" s="36">
        <v>0</v>
      </c>
      <c r="T296" s="36">
        <v>2280</v>
      </c>
      <c r="U296" s="37">
        <v>2280.0122949073689</v>
      </c>
      <c r="V296" s="38">
        <v>2705.4363659073688</v>
      </c>
      <c r="W296" s="34">
        <v>80251.179446907365</v>
      </c>
      <c r="X296" s="34">
        <v>0</v>
      </c>
      <c r="Y296" s="33">
        <v>80251.179446907365</v>
      </c>
      <c r="Z296" s="144">
        <v>0</v>
      </c>
      <c r="AA296" s="34">
        <v>4866.8294563920008</v>
      </c>
      <c r="AB296" s="34">
        <v>4745.4757972313564</v>
      </c>
      <c r="AC296" s="34">
        <v>6830.99</v>
      </c>
      <c r="AD296" s="34">
        <v>859.80276960000003</v>
      </c>
      <c r="AE296" s="34">
        <v>0</v>
      </c>
      <c r="AF296" s="34">
        <v>17303.098023223356</v>
      </c>
      <c r="AG296" s="136">
        <v>35266</v>
      </c>
      <c r="AH296" s="34">
        <v>38836</v>
      </c>
      <c r="AI296" s="34">
        <v>0</v>
      </c>
      <c r="AJ296" s="34">
        <v>3570</v>
      </c>
      <c r="AK296" s="34">
        <v>3570</v>
      </c>
      <c r="AL296" s="34">
        <v>35266</v>
      </c>
      <c r="AM296" s="34">
        <v>35266</v>
      </c>
      <c r="AN296" s="34">
        <v>0</v>
      </c>
      <c r="AO296" s="34">
        <v>77545.743080999993</v>
      </c>
      <c r="AP296" s="34">
        <v>73975.743080999993</v>
      </c>
      <c r="AQ296" s="34">
        <v>3570</v>
      </c>
      <c r="AR296" s="34">
        <v>-3268</v>
      </c>
      <c r="AS296" s="34">
        <v>0</v>
      </c>
    </row>
    <row r="297" spans="2:45" s="1" customFormat="1" ht="14.25" x14ac:dyDescent="0.2">
      <c r="B297" s="31" t="s">
        <v>4794</v>
      </c>
      <c r="C297" s="32" t="s">
        <v>730</v>
      </c>
      <c r="D297" s="31" t="s">
        <v>731</v>
      </c>
      <c r="E297" s="31" t="s">
        <v>13</v>
      </c>
      <c r="F297" s="31" t="s">
        <v>11</v>
      </c>
      <c r="G297" s="31" t="s">
        <v>19</v>
      </c>
      <c r="H297" s="31" t="s">
        <v>51</v>
      </c>
      <c r="I297" s="31" t="s">
        <v>10</v>
      </c>
      <c r="J297" s="31" t="s">
        <v>12</v>
      </c>
      <c r="K297" s="31" t="s">
        <v>732</v>
      </c>
      <c r="L297" s="33">
        <v>4851</v>
      </c>
      <c r="M297" s="150">
        <v>299044.80973400001</v>
      </c>
      <c r="N297" s="34">
        <v>-201263.02000000002</v>
      </c>
      <c r="O297" s="34">
        <v>108348.75297256479</v>
      </c>
      <c r="P297" s="30">
        <v>164996.07973399997</v>
      </c>
      <c r="Q297" s="35">
        <v>13765.665122</v>
      </c>
      <c r="R297" s="36">
        <v>0</v>
      </c>
      <c r="S297" s="36">
        <v>3521.3229177156377</v>
      </c>
      <c r="T297" s="36">
        <v>6180.6770822843628</v>
      </c>
      <c r="U297" s="37">
        <v>9702.0523180663567</v>
      </c>
      <c r="V297" s="38">
        <v>23467.717440066357</v>
      </c>
      <c r="W297" s="34">
        <v>188463.79717406633</v>
      </c>
      <c r="X297" s="34">
        <v>6602.4804707156436</v>
      </c>
      <c r="Y297" s="33">
        <v>181861.31670335069</v>
      </c>
      <c r="Z297" s="144">
        <v>0</v>
      </c>
      <c r="AA297" s="34">
        <v>31091.802063666903</v>
      </c>
      <c r="AB297" s="34">
        <v>66380.75258476485</v>
      </c>
      <c r="AC297" s="34">
        <v>20334</v>
      </c>
      <c r="AD297" s="34">
        <v>2863.7398604769596</v>
      </c>
      <c r="AE297" s="34">
        <v>97.39</v>
      </c>
      <c r="AF297" s="34">
        <v>120767.6845089087</v>
      </c>
      <c r="AG297" s="136">
        <v>10940</v>
      </c>
      <c r="AH297" s="34">
        <v>67214.289999999994</v>
      </c>
      <c r="AI297" s="34">
        <v>0</v>
      </c>
      <c r="AJ297" s="34">
        <v>12931.6</v>
      </c>
      <c r="AK297" s="34">
        <v>12931.6</v>
      </c>
      <c r="AL297" s="34">
        <v>10940</v>
      </c>
      <c r="AM297" s="34">
        <v>54282.689999999995</v>
      </c>
      <c r="AN297" s="34">
        <v>43342.689999999995</v>
      </c>
      <c r="AO297" s="34">
        <v>164996.07973399997</v>
      </c>
      <c r="AP297" s="34">
        <v>108721.78973399996</v>
      </c>
      <c r="AQ297" s="34">
        <v>56274.289999999979</v>
      </c>
      <c r="AR297" s="34">
        <v>-201263.02000000002</v>
      </c>
      <c r="AS297" s="34">
        <v>0</v>
      </c>
    </row>
    <row r="298" spans="2:45" s="1" customFormat="1" ht="14.25" x14ac:dyDescent="0.2">
      <c r="B298" s="31" t="s">
        <v>4794</v>
      </c>
      <c r="C298" s="32" t="s">
        <v>3174</v>
      </c>
      <c r="D298" s="31" t="s">
        <v>3175</v>
      </c>
      <c r="E298" s="31" t="s">
        <v>13</v>
      </c>
      <c r="F298" s="31" t="s">
        <v>11</v>
      </c>
      <c r="G298" s="31" t="s">
        <v>19</v>
      </c>
      <c r="H298" s="31" t="s">
        <v>51</v>
      </c>
      <c r="I298" s="31" t="s">
        <v>10</v>
      </c>
      <c r="J298" s="31" t="s">
        <v>21</v>
      </c>
      <c r="K298" s="31" t="s">
        <v>3176</v>
      </c>
      <c r="L298" s="33">
        <v>657</v>
      </c>
      <c r="M298" s="150">
        <v>17875.303159999999</v>
      </c>
      <c r="N298" s="34">
        <v>-481</v>
      </c>
      <c r="O298" s="34">
        <v>0</v>
      </c>
      <c r="P298" s="30">
        <v>23304.403160000002</v>
      </c>
      <c r="Q298" s="35">
        <v>0</v>
      </c>
      <c r="R298" s="36">
        <v>0</v>
      </c>
      <c r="S298" s="36">
        <v>0</v>
      </c>
      <c r="T298" s="36">
        <v>1314</v>
      </c>
      <c r="U298" s="37">
        <v>1314.0070857492467</v>
      </c>
      <c r="V298" s="38">
        <v>1314.0070857492467</v>
      </c>
      <c r="W298" s="34">
        <v>24618.410245749248</v>
      </c>
      <c r="X298" s="34">
        <v>0</v>
      </c>
      <c r="Y298" s="33">
        <v>24618.410245749248</v>
      </c>
      <c r="Z298" s="144">
        <v>0</v>
      </c>
      <c r="AA298" s="34">
        <v>1226.1331784767224</v>
      </c>
      <c r="AB298" s="34">
        <v>4139.7929313075965</v>
      </c>
      <c r="AC298" s="34">
        <v>3746.2200000000003</v>
      </c>
      <c r="AD298" s="34">
        <v>79</v>
      </c>
      <c r="AE298" s="34">
        <v>0</v>
      </c>
      <c r="AF298" s="34">
        <v>9191.1461097843203</v>
      </c>
      <c r="AG298" s="136">
        <v>23746</v>
      </c>
      <c r="AH298" s="34">
        <v>24487.1</v>
      </c>
      <c r="AI298" s="34">
        <v>0</v>
      </c>
      <c r="AJ298" s="34">
        <v>741.1</v>
      </c>
      <c r="AK298" s="34">
        <v>741.1</v>
      </c>
      <c r="AL298" s="34">
        <v>23746</v>
      </c>
      <c r="AM298" s="34">
        <v>23746</v>
      </c>
      <c r="AN298" s="34">
        <v>0</v>
      </c>
      <c r="AO298" s="34">
        <v>23304.403160000002</v>
      </c>
      <c r="AP298" s="34">
        <v>22563.303160000003</v>
      </c>
      <c r="AQ298" s="34">
        <v>741.09999999999854</v>
      </c>
      <c r="AR298" s="34">
        <v>-481</v>
      </c>
      <c r="AS298" s="34">
        <v>0</v>
      </c>
    </row>
    <row r="299" spans="2:45" s="1" customFormat="1" ht="14.25" x14ac:dyDescent="0.2">
      <c r="B299" s="31" t="s">
        <v>4794</v>
      </c>
      <c r="C299" s="32" t="s">
        <v>1779</v>
      </c>
      <c r="D299" s="31" t="s">
        <v>1780</v>
      </c>
      <c r="E299" s="31" t="s">
        <v>13</v>
      </c>
      <c r="F299" s="31" t="s">
        <v>11</v>
      </c>
      <c r="G299" s="31" t="s">
        <v>19</v>
      </c>
      <c r="H299" s="31" t="s">
        <v>51</v>
      </c>
      <c r="I299" s="31" t="s">
        <v>10</v>
      </c>
      <c r="J299" s="31" t="s">
        <v>12</v>
      </c>
      <c r="K299" s="31" t="s">
        <v>1781</v>
      </c>
      <c r="L299" s="33">
        <v>1803</v>
      </c>
      <c r="M299" s="150">
        <v>41176.406620000002</v>
      </c>
      <c r="N299" s="34">
        <v>-19906.900000000001</v>
      </c>
      <c r="O299" s="34">
        <v>3114.0621585027939</v>
      </c>
      <c r="P299" s="30">
        <v>59275.906619999994</v>
      </c>
      <c r="Q299" s="35">
        <v>851.26695700000005</v>
      </c>
      <c r="R299" s="36">
        <v>0</v>
      </c>
      <c r="S299" s="36">
        <v>0</v>
      </c>
      <c r="T299" s="36">
        <v>3606</v>
      </c>
      <c r="U299" s="37">
        <v>3606.0194453666541</v>
      </c>
      <c r="V299" s="38">
        <v>4457.2864023666543</v>
      </c>
      <c r="W299" s="34">
        <v>63733.19302236665</v>
      </c>
      <c r="X299" s="34">
        <v>7.2759600000000004E-12</v>
      </c>
      <c r="Y299" s="33">
        <v>63733.193022366642</v>
      </c>
      <c r="Z299" s="144">
        <v>0</v>
      </c>
      <c r="AA299" s="34">
        <v>2144.5395120146491</v>
      </c>
      <c r="AB299" s="34">
        <v>13403.185417148439</v>
      </c>
      <c r="AC299" s="34">
        <v>8493.08</v>
      </c>
      <c r="AD299" s="34">
        <v>3141</v>
      </c>
      <c r="AE299" s="34">
        <v>391.8</v>
      </c>
      <c r="AF299" s="34">
        <v>27573.604929163088</v>
      </c>
      <c r="AG299" s="136">
        <v>37568</v>
      </c>
      <c r="AH299" s="34">
        <v>38006.400000000001</v>
      </c>
      <c r="AI299" s="34">
        <v>1177</v>
      </c>
      <c r="AJ299" s="34">
        <v>1615.4</v>
      </c>
      <c r="AK299" s="34">
        <v>438.40000000000009</v>
      </c>
      <c r="AL299" s="34">
        <v>36391</v>
      </c>
      <c r="AM299" s="34">
        <v>36391</v>
      </c>
      <c r="AN299" s="34">
        <v>0</v>
      </c>
      <c r="AO299" s="34">
        <v>59275.906619999994</v>
      </c>
      <c r="AP299" s="34">
        <v>58837.506619999993</v>
      </c>
      <c r="AQ299" s="34">
        <v>438.40000000000146</v>
      </c>
      <c r="AR299" s="34">
        <v>-22156</v>
      </c>
      <c r="AS299" s="34">
        <v>2249.0999999999985</v>
      </c>
    </row>
    <row r="300" spans="2:45" s="1" customFormat="1" ht="14.25" x14ac:dyDescent="0.2">
      <c r="B300" s="31" t="s">
        <v>4794</v>
      </c>
      <c r="C300" s="32" t="s">
        <v>1349</v>
      </c>
      <c r="D300" s="31" t="s">
        <v>1350</v>
      </c>
      <c r="E300" s="31" t="s">
        <v>13</v>
      </c>
      <c r="F300" s="31" t="s">
        <v>11</v>
      </c>
      <c r="G300" s="31" t="s">
        <v>19</v>
      </c>
      <c r="H300" s="31" t="s">
        <v>51</v>
      </c>
      <c r="I300" s="31" t="s">
        <v>10</v>
      </c>
      <c r="J300" s="31" t="s">
        <v>21</v>
      </c>
      <c r="K300" s="31" t="s">
        <v>1351</v>
      </c>
      <c r="L300" s="33">
        <v>842</v>
      </c>
      <c r="M300" s="150">
        <v>43775.256497000002</v>
      </c>
      <c r="N300" s="34">
        <v>165217</v>
      </c>
      <c r="O300" s="34">
        <v>0</v>
      </c>
      <c r="P300" s="30">
        <v>183833.25649699999</v>
      </c>
      <c r="Q300" s="35">
        <v>456.00954400000001</v>
      </c>
      <c r="R300" s="36">
        <v>0</v>
      </c>
      <c r="S300" s="36">
        <v>521.05734285734297</v>
      </c>
      <c r="T300" s="36">
        <v>1162.942657142657</v>
      </c>
      <c r="U300" s="37">
        <v>1684.0090809754424</v>
      </c>
      <c r="V300" s="38">
        <v>2140.0186249754424</v>
      </c>
      <c r="W300" s="34">
        <v>185973.27512197543</v>
      </c>
      <c r="X300" s="34">
        <v>976.98251785736647</v>
      </c>
      <c r="Y300" s="33">
        <v>184996.29260411806</v>
      </c>
      <c r="Z300" s="144">
        <v>0</v>
      </c>
      <c r="AA300" s="34">
        <v>1866.8429598482971</v>
      </c>
      <c r="AB300" s="34">
        <v>2547.9120137769564</v>
      </c>
      <c r="AC300" s="34">
        <v>5197.66</v>
      </c>
      <c r="AD300" s="34">
        <v>75</v>
      </c>
      <c r="AE300" s="34">
        <v>1102.24</v>
      </c>
      <c r="AF300" s="34">
        <v>10789.654973625253</v>
      </c>
      <c r="AG300" s="136">
        <v>14007</v>
      </c>
      <c r="AH300" s="34">
        <v>14007</v>
      </c>
      <c r="AI300" s="34">
        <v>0</v>
      </c>
      <c r="AJ300" s="34">
        <v>0</v>
      </c>
      <c r="AK300" s="34">
        <v>0</v>
      </c>
      <c r="AL300" s="34">
        <v>14007</v>
      </c>
      <c r="AM300" s="34">
        <v>14007</v>
      </c>
      <c r="AN300" s="34">
        <v>0</v>
      </c>
      <c r="AO300" s="34">
        <v>183833.25649699999</v>
      </c>
      <c r="AP300" s="34">
        <v>183833.25649699999</v>
      </c>
      <c r="AQ300" s="34">
        <v>0</v>
      </c>
      <c r="AR300" s="34">
        <v>165217</v>
      </c>
      <c r="AS300" s="34">
        <v>0</v>
      </c>
    </row>
    <row r="301" spans="2:45" s="1" customFormat="1" ht="14.25" x14ac:dyDescent="0.2">
      <c r="B301" s="31" t="s">
        <v>4794</v>
      </c>
      <c r="C301" s="32" t="s">
        <v>647</v>
      </c>
      <c r="D301" s="31" t="s">
        <v>648</v>
      </c>
      <c r="E301" s="31" t="s">
        <v>13</v>
      </c>
      <c r="F301" s="31" t="s">
        <v>11</v>
      </c>
      <c r="G301" s="31" t="s">
        <v>19</v>
      </c>
      <c r="H301" s="31" t="s">
        <v>51</v>
      </c>
      <c r="I301" s="31" t="s">
        <v>10</v>
      </c>
      <c r="J301" s="31" t="s">
        <v>16</v>
      </c>
      <c r="K301" s="31" t="s">
        <v>649</v>
      </c>
      <c r="L301" s="33">
        <v>19235</v>
      </c>
      <c r="M301" s="150">
        <v>568289.95036900009</v>
      </c>
      <c r="N301" s="34">
        <v>-892197.89999999991</v>
      </c>
      <c r="O301" s="34">
        <v>554645.35863626236</v>
      </c>
      <c r="P301" s="30">
        <v>454490.05036900006</v>
      </c>
      <c r="Q301" s="35">
        <v>43783.792500000003</v>
      </c>
      <c r="R301" s="36">
        <v>0</v>
      </c>
      <c r="S301" s="36">
        <v>23303.371018294663</v>
      </c>
      <c r="T301" s="36">
        <v>63522.750941793667</v>
      </c>
      <c r="U301" s="37">
        <v>86826.590170231619</v>
      </c>
      <c r="V301" s="38">
        <v>130610.38267023163</v>
      </c>
      <c r="W301" s="34">
        <v>585100.43303923169</v>
      </c>
      <c r="X301" s="34">
        <v>120455.786067557</v>
      </c>
      <c r="Y301" s="33">
        <v>464644.64697167469</v>
      </c>
      <c r="Z301" s="144">
        <v>0</v>
      </c>
      <c r="AA301" s="34">
        <v>134079.00526930054</v>
      </c>
      <c r="AB301" s="34">
        <v>168567.43276314292</v>
      </c>
      <c r="AC301" s="34">
        <v>93706.559999999998</v>
      </c>
      <c r="AD301" s="34">
        <v>13483.368916375191</v>
      </c>
      <c r="AE301" s="34">
        <v>289.67</v>
      </c>
      <c r="AF301" s="34">
        <v>410126.03694881866</v>
      </c>
      <c r="AG301" s="136">
        <v>1021229</v>
      </c>
      <c r="AH301" s="34">
        <v>1021229</v>
      </c>
      <c r="AI301" s="34">
        <v>70822</v>
      </c>
      <c r="AJ301" s="34">
        <v>70822</v>
      </c>
      <c r="AK301" s="34">
        <v>0</v>
      </c>
      <c r="AL301" s="34">
        <v>950407</v>
      </c>
      <c r="AM301" s="34">
        <v>950407</v>
      </c>
      <c r="AN301" s="34">
        <v>0</v>
      </c>
      <c r="AO301" s="34">
        <v>454490.05036900006</v>
      </c>
      <c r="AP301" s="34">
        <v>454490.05036900006</v>
      </c>
      <c r="AQ301" s="34">
        <v>0</v>
      </c>
      <c r="AR301" s="34">
        <v>-892197.89999999991</v>
      </c>
      <c r="AS301" s="34">
        <v>0</v>
      </c>
    </row>
    <row r="302" spans="2:45" s="1" customFormat="1" ht="14.25" x14ac:dyDescent="0.2">
      <c r="B302" s="31" t="s">
        <v>4794</v>
      </c>
      <c r="C302" s="32" t="s">
        <v>3865</v>
      </c>
      <c r="D302" s="31" t="s">
        <v>3866</v>
      </c>
      <c r="E302" s="31" t="s">
        <v>13</v>
      </c>
      <c r="F302" s="31" t="s">
        <v>11</v>
      </c>
      <c r="G302" s="31" t="s">
        <v>19</v>
      </c>
      <c r="H302" s="31" t="s">
        <v>51</v>
      </c>
      <c r="I302" s="31" t="s">
        <v>10</v>
      </c>
      <c r="J302" s="31" t="s">
        <v>12</v>
      </c>
      <c r="K302" s="31" t="s">
        <v>3867</v>
      </c>
      <c r="L302" s="33">
        <v>1520</v>
      </c>
      <c r="M302" s="150">
        <v>49327.493520999997</v>
      </c>
      <c r="N302" s="34">
        <v>-18743</v>
      </c>
      <c r="O302" s="34">
        <v>855.26829124831738</v>
      </c>
      <c r="P302" s="30">
        <v>12713.493520999997</v>
      </c>
      <c r="Q302" s="35">
        <v>545.32380000000001</v>
      </c>
      <c r="R302" s="36">
        <v>0</v>
      </c>
      <c r="S302" s="36">
        <v>0</v>
      </c>
      <c r="T302" s="36">
        <v>3040</v>
      </c>
      <c r="U302" s="37">
        <v>3040.0163932098253</v>
      </c>
      <c r="V302" s="38">
        <v>3585.3401932098254</v>
      </c>
      <c r="W302" s="34">
        <v>16298.833714209823</v>
      </c>
      <c r="X302" s="34">
        <v>1.8189900000000001E-12</v>
      </c>
      <c r="Y302" s="33">
        <v>16298.833714209821</v>
      </c>
      <c r="Z302" s="144">
        <v>0</v>
      </c>
      <c r="AA302" s="34">
        <v>986.19273296253994</v>
      </c>
      <c r="AB302" s="34">
        <v>8930.8965464572339</v>
      </c>
      <c r="AC302" s="34">
        <v>7115.09</v>
      </c>
      <c r="AD302" s="34">
        <v>285.03999562500002</v>
      </c>
      <c r="AE302" s="34">
        <v>1192</v>
      </c>
      <c r="AF302" s="34">
        <v>18509.219275044776</v>
      </c>
      <c r="AG302" s="136">
        <v>30432</v>
      </c>
      <c r="AH302" s="34">
        <v>30432</v>
      </c>
      <c r="AI302" s="34">
        <v>2242</v>
      </c>
      <c r="AJ302" s="34">
        <v>2242</v>
      </c>
      <c r="AK302" s="34">
        <v>0</v>
      </c>
      <c r="AL302" s="34">
        <v>28190</v>
      </c>
      <c r="AM302" s="34">
        <v>28190</v>
      </c>
      <c r="AN302" s="34">
        <v>0</v>
      </c>
      <c r="AO302" s="34">
        <v>12713.493520999997</v>
      </c>
      <c r="AP302" s="34">
        <v>12713.493520999997</v>
      </c>
      <c r="AQ302" s="34">
        <v>0</v>
      </c>
      <c r="AR302" s="34">
        <v>-18743</v>
      </c>
      <c r="AS302" s="34">
        <v>0</v>
      </c>
    </row>
    <row r="303" spans="2:45" s="1" customFormat="1" ht="14.25" x14ac:dyDescent="0.2">
      <c r="B303" s="31" t="s">
        <v>4794</v>
      </c>
      <c r="C303" s="32" t="s">
        <v>1028</v>
      </c>
      <c r="D303" s="31" t="s">
        <v>1029</v>
      </c>
      <c r="E303" s="31" t="s">
        <v>13</v>
      </c>
      <c r="F303" s="31" t="s">
        <v>11</v>
      </c>
      <c r="G303" s="31" t="s">
        <v>19</v>
      </c>
      <c r="H303" s="31" t="s">
        <v>51</v>
      </c>
      <c r="I303" s="31" t="s">
        <v>10</v>
      </c>
      <c r="J303" s="31" t="s">
        <v>21</v>
      </c>
      <c r="K303" s="31" t="s">
        <v>1030</v>
      </c>
      <c r="L303" s="33">
        <v>534</v>
      </c>
      <c r="M303" s="150">
        <v>29379.811213000001</v>
      </c>
      <c r="N303" s="34">
        <v>-20081</v>
      </c>
      <c r="O303" s="34">
        <v>15148.620305347966</v>
      </c>
      <c r="P303" s="30">
        <v>4844.8652129999973</v>
      </c>
      <c r="Q303" s="35">
        <v>2349.722503</v>
      </c>
      <c r="R303" s="36">
        <v>0</v>
      </c>
      <c r="S303" s="36">
        <v>0</v>
      </c>
      <c r="T303" s="36">
        <v>6554.9790344451167</v>
      </c>
      <c r="U303" s="37">
        <v>6555.014382190745</v>
      </c>
      <c r="V303" s="38">
        <v>8904.7368851907449</v>
      </c>
      <c r="W303" s="34">
        <v>13749.602098190742</v>
      </c>
      <c r="X303" s="34">
        <v>7954.0325893479667</v>
      </c>
      <c r="Y303" s="33">
        <v>5795.5695088427756</v>
      </c>
      <c r="Z303" s="144">
        <v>0</v>
      </c>
      <c r="AA303" s="34">
        <v>1107.7619389309566</v>
      </c>
      <c r="AB303" s="34">
        <v>2866.0434929836097</v>
      </c>
      <c r="AC303" s="34">
        <v>3067.09</v>
      </c>
      <c r="AD303" s="34">
        <v>230.65196280000001</v>
      </c>
      <c r="AE303" s="34">
        <v>0</v>
      </c>
      <c r="AF303" s="34">
        <v>7271.5473947145665</v>
      </c>
      <c r="AG303" s="136">
        <v>0</v>
      </c>
      <c r="AH303" s="34">
        <v>6363.0539999999992</v>
      </c>
      <c r="AI303" s="34">
        <v>0</v>
      </c>
      <c r="AJ303" s="34">
        <v>1140</v>
      </c>
      <c r="AK303" s="34">
        <v>1140</v>
      </c>
      <c r="AL303" s="34">
        <v>0</v>
      </c>
      <c r="AM303" s="34">
        <v>5223.0539999999992</v>
      </c>
      <c r="AN303" s="34">
        <v>5223.0539999999992</v>
      </c>
      <c r="AO303" s="34">
        <v>4844.8652129999973</v>
      </c>
      <c r="AP303" s="34">
        <v>-1518.1887870000019</v>
      </c>
      <c r="AQ303" s="34">
        <v>6363.0540000000001</v>
      </c>
      <c r="AR303" s="34">
        <v>-20081</v>
      </c>
      <c r="AS303" s="34">
        <v>0</v>
      </c>
    </row>
    <row r="304" spans="2:45" s="1" customFormat="1" ht="14.25" x14ac:dyDescent="0.2">
      <c r="B304" s="31" t="s">
        <v>4794</v>
      </c>
      <c r="C304" s="32" t="s">
        <v>2233</v>
      </c>
      <c r="D304" s="31" t="s">
        <v>2234</v>
      </c>
      <c r="E304" s="31" t="s">
        <v>13</v>
      </c>
      <c r="F304" s="31" t="s">
        <v>11</v>
      </c>
      <c r="G304" s="31" t="s">
        <v>19</v>
      </c>
      <c r="H304" s="31" t="s">
        <v>51</v>
      </c>
      <c r="I304" s="31" t="s">
        <v>10</v>
      </c>
      <c r="J304" s="31" t="s">
        <v>12</v>
      </c>
      <c r="K304" s="31" t="s">
        <v>2235</v>
      </c>
      <c r="L304" s="33">
        <v>2727</v>
      </c>
      <c r="M304" s="150">
        <v>153220.50644500001</v>
      </c>
      <c r="N304" s="34">
        <v>-4448</v>
      </c>
      <c r="O304" s="34">
        <v>0</v>
      </c>
      <c r="P304" s="30">
        <v>86359.206445000018</v>
      </c>
      <c r="Q304" s="35">
        <v>4892.6123690000004</v>
      </c>
      <c r="R304" s="36">
        <v>0</v>
      </c>
      <c r="S304" s="36">
        <v>2444.2330480009387</v>
      </c>
      <c r="T304" s="36">
        <v>3009.7669519990613</v>
      </c>
      <c r="U304" s="37">
        <v>5454.0294107126274</v>
      </c>
      <c r="V304" s="38">
        <v>10346.641779712627</v>
      </c>
      <c r="W304" s="34">
        <v>96705.848224712652</v>
      </c>
      <c r="X304" s="34">
        <v>4582.9369650009612</v>
      </c>
      <c r="Y304" s="33">
        <v>92122.911259711691</v>
      </c>
      <c r="Z304" s="144">
        <v>0</v>
      </c>
      <c r="AA304" s="34">
        <v>6725.0850734453352</v>
      </c>
      <c r="AB304" s="34">
        <v>28618.660410140063</v>
      </c>
      <c r="AC304" s="34">
        <v>11799.06</v>
      </c>
      <c r="AD304" s="34">
        <v>1531.6687284499999</v>
      </c>
      <c r="AE304" s="34">
        <v>840.51</v>
      </c>
      <c r="AF304" s="34">
        <v>49514.984212035401</v>
      </c>
      <c r="AG304" s="136">
        <v>32535</v>
      </c>
      <c r="AH304" s="34">
        <v>33787.699999999997</v>
      </c>
      <c r="AI304" s="34">
        <v>0</v>
      </c>
      <c r="AJ304" s="34">
        <v>1252.7</v>
      </c>
      <c r="AK304" s="34">
        <v>1252.7</v>
      </c>
      <c r="AL304" s="34">
        <v>32535</v>
      </c>
      <c r="AM304" s="34">
        <v>32535</v>
      </c>
      <c r="AN304" s="34">
        <v>0</v>
      </c>
      <c r="AO304" s="34">
        <v>86359.206445000018</v>
      </c>
      <c r="AP304" s="34">
        <v>85106.506445000021</v>
      </c>
      <c r="AQ304" s="34">
        <v>1252.6999999999971</v>
      </c>
      <c r="AR304" s="34">
        <v>-4448</v>
      </c>
      <c r="AS304" s="34">
        <v>0</v>
      </c>
    </row>
    <row r="305" spans="2:45" s="1" customFormat="1" ht="14.25" x14ac:dyDescent="0.2">
      <c r="B305" s="31" t="s">
        <v>4794</v>
      </c>
      <c r="C305" s="32" t="s">
        <v>280</v>
      </c>
      <c r="D305" s="31" t="s">
        <v>281</v>
      </c>
      <c r="E305" s="31" t="s">
        <v>13</v>
      </c>
      <c r="F305" s="31" t="s">
        <v>11</v>
      </c>
      <c r="G305" s="31" t="s">
        <v>19</v>
      </c>
      <c r="H305" s="31" t="s">
        <v>51</v>
      </c>
      <c r="I305" s="31" t="s">
        <v>10</v>
      </c>
      <c r="J305" s="31" t="s">
        <v>14</v>
      </c>
      <c r="K305" s="31" t="s">
        <v>282</v>
      </c>
      <c r="L305" s="33">
        <v>8753</v>
      </c>
      <c r="M305" s="150">
        <v>245283.025356</v>
      </c>
      <c r="N305" s="34">
        <v>-504486.91000000003</v>
      </c>
      <c r="O305" s="34">
        <v>264152.02942501195</v>
      </c>
      <c r="P305" s="30">
        <v>-94844.582108400034</v>
      </c>
      <c r="Q305" s="35">
        <v>26845.548475</v>
      </c>
      <c r="R305" s="36">
        <v>94844.582108400034</v>
      </c>
      <c r="S305" s="36">
        <v>12071.785593147493</v>
      </c>
      <c r="T305" s="36">
        <v>203111.49904785768</v>
      </c>
      <c r="U305" s="37">
        <v>310029.5385756786</v>
      </c>
      <c r="V305" s="38">
        <v>336875.08705067862</v>
      </c>
      <c r="W305" s="34">
        <v>336875.08705067862</v>
      </c>
      <c r="X305" s="34">
        <v>270503.89133115945</v>
      </c>
      <c r="Y305" s="33">
        <v>66371.195719519164</v>
      </c>
      <c r="Z305" s="144">
        <v>0</v>
      </c>
      <c r="AA305" s="34">
        <v>24789.907148628467</v>
      </c>
      <c r="AB305" s="34">
        <v>59804.777398235899</v>
      </c>
      <c r="AC305" s="34">
        <v>36690.06</v>
      </c>
      <c r="AD305" s="34">
        <v>3871.5673697808743</v>
      </c>
      <c r="AE305" s="34">
        <v>4399.4799999999996</v>
      </c>
      <c r="AF305" s="34">
        <v>129555.79191664523</v>
      </c>
      <c r="AG305" s="136">
        <v>235583</v>
      </c>
      <c r="AH305" s="34">
        <v>260111.3025356</v>
      </c>
      <c r="AI305" s="34">
        <v>0</v>
      </c>
      <c r="AJ305" s="34">
        <v>24528.3025356</v>
      </c>
      <c r="AK305" s="34">
        <v>24528.3025356</v>
      </c>
      <c r="AL305" s="34">
        <v>235583</v>
      </c>
      <c r="AM305" s="34">
        <v>235583</v>
      </c>
      <c r="AN305" s="34">
        <v>0</v>
      </c>
      <c r="AO305" s="34">
        <v>-94844.582108400034</v>
      </c>
      <c r="AP305" s="34">
        <v>-119372.88464400003</v>
      </c>
      <c r="AQ305" s="34">
        <v>24528.3025356</v>
      </c>
      <c r="AR305" s="34">
        <v>-504486.91000000003</v>
      </c>
      <c r="AS305" s="34">
        <v>0</v>
      </c>
    </row>
    <row r="306" spans="2:45" s="1" customFormat="1" ht="14.25" x14ac:dyDescent="0.2">
      <c r="B306" s="31" t="s">
        <v>4794</v>
      </c>
      <c r="C306" s="32" t="s">
        <v>3034</v>
      </c>
      <c r="D306" s="31" t="s">
        <v>3035</v>
      </c>
      <c r="E306" s="31" t="s">
        <v>13</v>
      </c>
      <c r="F306" s="31" t="s">
        <v>11</v>
      </c>
      <c r="G306" s="31" t="s">
        <v>19</v>
      </c>
      <c r="H306" s="31" t="s">
        <v>51</v>
      </c>
      <c r="I306" s="31" t="s">
        <v>10</v>
      </c>
      <c r="J306" s="31" t="s">
        <v>12</v>
      </c>
      <c r="K306" s="31" t="s">
        <v>3036</v>
      </c>
      <c r="L306" s="33">
        <v>4597</v>
      </c>
      <c r="M306" s="150">
        <v>135839.456217</v>
      </c>
      <c r="N306" s="34">
        <v>-21717.979999999996</v>
      </c>
      <c r="O306" s="34">
        <v>8134.0343782999953</v>
      </c>
      <c r="P306" s="30">
        <v>180289.42183870001</v>
      </c>
      <c r="Q306" s="35">
        <v>12175.918731</v>
      </c>
      <c r="R306" s="36">
        <v>0</v>
      </c>
      <c r="S306" s="36">
        <v>8459.5033702889632</v>
      </c>
      <c r="T306" s="36">
        <v>734.4966297110368</v>
      </c>
      <c r="U306" s="37">
        <v>9194.0495786747124</v>
      </c>
      <c r="V306" s="38">
        <v>21369.96830967471</v>
      </c>
      <c r="W306" s="34">
        <v>201659.39014837472</v>
      </c>
      <c r="X306" s="34">
        <v>15861.56881928895</v>
      </c>
      <c r="Y306" s="33">
        <v>185797.82132908577</v>
      </c>
      <c r="Z306" s="144">
        <v>0</v>
      </c>
      <c r="AA306" s="34">
        <v>8246.2819760375369</v>
      </c>
      <c r="AB306" s="34">
        <v>39806.787275410621</v>
      </c>
      <c r="AC306" s="34">
        <v>19269.3</v>
      </c>
      <c r="AD306" s="34">
        <v>902.96</v>
      </c>
      <c r="AE306" s="34">
        <v>466.5</v>
      </c>
      <c r="AF306" s="34">
        <v>68691.829251448158</v>
      </c>
      <c r="AG306" s="136">
        <v>104075</v>
      </c>
      <c r="AH306" s="34">
        <v>117658.9456217</v>
      </c>
      <c r="AI306" s="34">
        <v>0</v>
      </c>
      <c r="AJ306" s="34">
        <v>13583.945621700001</v>
      </c>
      <c r="AK306" s="34">
        <v>13583.945621700001</v>
      </c>
      <c r="AL306" s="34">
        <v>104075</v>
      </c>
      <c r="AM306" s="34">
        <v>104075</v>
      </c>
      <c r="AN306" s="34">
        <v>0</v>
      </c>
      <c r="AO306" s="34">
        <v>180289.42183870001</v>
      </c>
      <c r="AP306" s="34">
        <v>166705.47621700002</v>
      </c>
      <c r="AQ306" s="34">
        <v>13583.945621699997</v>
      </c>
      <c r="AR306" s="34">
        <v>-21717.979999999996</v>
      </c>
      <c r="AS306" s="34">
        <v>0</v>
      </c>
    </row>
    <row r="307" spans="2:45" s="1" customFormat="1" ht="14.25" x14ac:dyDescent="0.2">
      <c r="B307" s="31" t="s">
        <v>4794</v>
      </c>
      <c r="C307" s="32" t="s">
        <v>3491</v>
      </c>
      <c r="D307" s="31" t="s">
        <v>3492</v>
      </c>
      <c r="E307" s="31" t="s">
        <v>13</v>
      </c>
      <c r="F307" s="31" t="s">
        <v>11</v>
      </c>
      <c r="G307" s="31" t="s">
        <v>19</v>
      </c>
      <c r="H307" s="31" t="s">
        <v>51</v>
      </c>
      <c r="I307" s="31" t="s">
        <v>10</v>
      </c>
      <c r="J307" s="31" t="s">
        <v>12</v>
      </c>
      <c r="K307" s="31" t="s">
        <v>3493</v>
      </c>
      <c r="L307" s="33">
        <v>2034</v>
      </c>
      <c r="M307" s="150">
        <v>59550.112645000001</v>
      </c>
      <c r="N307" s="34">
        <v>-1589.4000000000015</v>
      </c>
      <c r="O307" s="34">
        <v>0</v>
      </c>
      <c r="P307" s="30">
        <v>18245.172644999984</v>
      </c>
      <c r="Q307" s="35">
        <v>2284.689629</v>
      </c>
      <c r="R307" s="36">
        <v>0</v>
      </c>
      <c r="S307" s="36">
        <v>778.91302171458483</v>
      </c>
      <c r="T307" s="36">
        <v>3289.0869782854152</v>
      </c>
      <c r="U307" s="37">
        <v>4068.0219367031473</v>
      </c>
      <c r="V307" s="38">
        <v>6352.7115657031472</v>
      </c>
      <c r="W307" s="34">
        <v>24597.884210703131</v>
      </c>
      <c r="X307" s="34">
        <v>1460.4619157145862</v>
      </c>
      <c r="Y307" s="33">
        <v>23137.422294988544</v>
      </c>
      <c r="Z307" s="144">
        <v>0</v>
      </c>
      <c r="AA307" s="34">
        <v>19127.877029654832</v>
      </c>
      <c r="AB307" s="34">
        <v>9165.494876161396</v>
      </c>
      <c r="AC307" s="34">
        <v>16542.75</v>
      </c>
      <c r="AD307" s="34">
        <v>1354.67377247536</v>
      </c>
      <c r="AE307" s="34">
        <v>386.1</v>
      </c>
      <c r="AF307" s="34">
        <v>46576.895678291585</v>
      </c>
      <c r="AG307" s="136">
        <v>15946</v>
      </c>
      <c r="AH307" s="34">
        <v>23760.46</v>
      </c>
      <c r="AI307" s="34">
        <v>0</v>
      </c>
      <c r="AJ307" s="34">
        <v>1000</v>
      </c>
      <c r="AK307" s="34">
        <v>1000</v>
      </c>
      <c r="AL307" s="34">
        <v>15946</v>
      </c>
      <c r="AM307" s="34">
        <v>22760.46</v>
      </c>
      <c r="AN307" s="34">
        <v>6814.4599999999991</v>
      </c>
      <c r="AO307" s="34">
        <v>18245.172644999984</v>
      </c>
      <c r="AP307" s="34">
        <v>10430.712644999985</v>
      </c>
      <c r="AQ307" s="34">
        <v>7814.4599999999991</v>
      </c>
      <c r="AR307" s="34">
        <v>-1589.4000000000015</v>
      </c>
      <c r="AS307" s="34">
        <v>0</v>
      </c>
    </row>
    <row r="308" spans="2:45" s="1" customFormat="1" ht="14.25" x14ac:dyDescent="0.2">
      <c r="B308" s="31" t="s">
        <v>4794</v>
      </c>
      <c r="C308" s="32" t="s">
        <v>4440</v>
      </c>
      <c r="D308" s="31" t="s">
        <v>4441</v>
      </c>
      <c r="E308" s="31" t="s">
        <v>13</v>
      </c>
      <c r="F308" s="31" t="s">
        <v>11</v>
      </c>
      <c r="G308" s="31" t="s">
        <v>19</v>
      </c>
      <c r="H308" s="31" t="s">
        <v>51</v>
      </c>
      <c r="I308" s="31" t="s">
        <v>10</v>
      </c>
      <c r="J308" s="31" t="s">
        <v>14</v>
      </c>
      <c r="K308" s="31" t="s">
        <v>4442</v>
      </c>
      <c r="L308" s="33">
        <v>7533</v>
      </c>
      <c r="M308" s="150">
        <v>255337.62970099997</v>
      </c>
      <c r="N308" s="34">
        <v>-69875</v>
      </c>
      <c r="O308" s="34">
        <v>3228.6186519482035</v>
      </c>
      <c r="P308" s="30">
        <v>430193.62970099994</v>
      </c>
      <c r="Q308" s="35">
        <v>15248.358859</v>
      </c>
      <c r="R308" s="36">
        <v>0</v>
      </c>
      <c r="S308" s="36">
        <v>9013.1335942891765</v>
      </c>
      <c r="T308" s="36">
        <v>6052.8664057108235</v>
      </c>
      <c r="U308" s="37">
        <v>15066.081243453693</v>
      </c>
      <c r="V308" s="38">
        <v>30314.440102453693</v>
      </c>
      <c r="W308" s="34">
        <v>460508.06980345363</v>
      </c>
      <c r="X308" s="34">
        <v>16899.625489289174</v>
      </c>
      <c r="Y308" s="33">
        <v>443608.44431416446</v>
      </c>
      <c r="Z308" s="144">
        <v>0</v>
      </c>
      <c r="AA308" s="34">
        <v>9873.3363726513999</v>
      </c>
      <c r="AB308" s="34">
        <v>64762.899642721801</v>
      </c>
      <c r="AC308" s="34">
        <v>31576.17</v>
      </c>
      <c r="AD308" s="34">
        <v>3488.1409640874999</v>
      </c>
      <c r="AE308" s="34">
        <v>107.92</v>
      </c>
      <c r="AF308" s="34">
        <v>109808.4669794607</v>
      </c>
      <c r="AG308" s="136">
        <v>245625</v>
      </c>
      <c r="AH308" s="34">
        <v>245625</v>
      </c>
      <c r="AI308" s="34">
        <v>53178</v>
      </c>
      <c r="AJ308" s="34">
        <v>53178</v>
      </c>
      <c r="AK308" s="34">
        <v>0</v>
      </c>
      <c r="AL308" s="34">
        <v>192447</v>
      </c>
      <c r="AM308" s="34">
        <v>192447</v>
      </c>
      <c r="AN308" s="34">
        <v>0</v>
      </c>
      <c r="AO308" s="34">
        <v>430193.62970099994</v>
      </c>
      <c r="AP308" s="34">
        <v>430193.62970099994</v>
      </c>
      <c r="AQ308" s="34">
        <v>0</v>
      </c>
      <c r="AR308" s="34">
        <v>-90875</v>
      </c>
      <c r="AS308" s="34">
        <v>21000</v>
      </c>
    </row>
    <row r="309" spans="2:45" s="1" customFormat="1" ht="14.25" x14ac:dyDescent="0.2">
      <c r="B309" s="31" t="s">
        <v>4794</v>
      </c>
      <c r="C309" s="32" t="s">
        <v>1487</v>
      </c>
      <c r="D309" s="31" t="s">
        <v>1488</v>
      </c>
      <c r="E309" s="31" t="s">
        <v>13</v>
      </c>
      <c r="F309" s="31" t="s">
        <v>11</v>
      </c>
      <c r="G309" s="31" t="s">
        <v>19</v>
      </c>
      <c r="H309" s="31" t="s">
        <v>51</v>
      </c>
      <c r="I309" s="31" t="s">
        <v>10</v>
      </c>
      <c r="J309" s="31" t="s">
        <v>12</v>
      </c>
      <c r="K309" s="31" t="s">
        <v>1489</v>
      </c>
      <c r="L309" s="33">
        <v>3983</v>
      </c>
      <c r="M309" s="150">
        <v>158750.32735000001</v>
      </c>
      <c r="N309" s="34">
        <v>-105968</v>
      </c>
      <c r="O309" s="34">
        <v>70366.845473334659</v>
      </c>
      <c r="P309" s="30">
        <v>73164.327350000007</v>
      </c>
      <c r="Q309" s="35">
        <v>6825.824893</v>
      </c>
      <c r="R309" s="36">
        <v>0</v>
      </c>
      <c r="S309" s="36">
        <v>2340.8244377151846</v>
      </c>
      <c r="T309" s="36">
        <v>5625.1755622848159</v>
      </c>
      <c r="U309" s="37">
        <v>7966.0429566807452</v>
      </c>
      <c r="V309" s="38">
        <v>14791.867849680744</v>
      </c>
      <c r="W309" s="34">
        <v>87956.195199680747</v>
      </c>
      <c r="X309" s="34">
        <v>4389.0458207151823</v>
      </c>
      <c r="Y309" s="33">
        <v>83567.149378965565</v>
      </c>
      <c r="Z309" s="144">
        <v>0</v>
      </c>
      <c r="AA309" s="34">
        <v>7973.456715168365</v>
      </c>
      <c r="AB309" s="34">
        <v>18551.009108340721</v>
      </c>
      <c r="AC309" s="34">
        <v>47464.2</v>
      </c>
      <c r="AD309" s="34">
        <v>2104.2550000000001</v>
      </c>
      <c r="AE309" s="34">
        <v>0</v>
      </c>
      <c r="AF309" s="34">
        <v>76092.920823509092</v>
      </c>
      <c r="AG309" s="136">
        <v>75957</v>
      </c>
      <c r="AH309" s="34">
        <v>75957</v>
      </c>
      <c r="AI309" s="34">
        <v>3897</v>
      </c>
      <c r="AJ309" s="34">
        <v>3897</v>
      </c>
      <c r="AK309" s="34">
        <v>0</v>
      </c>
      <c r="AL309" s="34">
        <v>72060</v>
      </c>
      <c r="AM309" s="34">
        <v>72060</v>
      </c>
      <c r="AN309" s="34">
        <v>0</v>
      </c>
      <c r="AO309" s="34">
        <v>73164.327350000007</v>
      </c>
      <c r="AP309" s="34">
        <v>73164.327350000007</v>
      </c>
      <c r="AQ309" s="34">
        <v>0</v>
      </c>
      <c r="AR309" s="34">
        <v>-105968</v>
      </c>
      <c r="AS309" s="34">
        <v>0</v>
      </c>
    </row>
    <row r="310" spans="2:45" s="1" customFormat="1" ht="14.25" x14ac:dyDescent="0.2">
      <c r="B310" s="31" t="s">
        <v>4794</v>
      </c>
      <c r="C310" s="32" t="s">
        <v>174</v>
      </c>
      <c r="D310" s="31" t="s">
        <v>175</v>
      </c>
      <c r="E310" s="31" t="s">
        <v>13</v>
      </c>
      <c r="F310" s="31" t="s">
        <v>11</v>
      </c>
      <c r="G310" s="31" t="s">
        <v>19</v>
      </c>
      <c r="H310" s="31" t="s">
        <v>51</v>
      </c>
      <c r="I310" s="31" t="s">
        <v>10</v>
      </c>
      <c r="J310" s="31" t="s">
        <v>16</v>
      </c>
      <c r="K310" s="31" t="s">
        <v>176</v>
      </c>
      <c r="L310" s="33">
        <v>15570</v>
      </c>
      <c r="M310" s="150">
        <v>805450.200052</v>
      </c>
      <c r="N310" s="34">
        <v>-419842.2</v>
      </c>
      <c r="O310" s="34">
        <v>120681.78998598803</v>
      </c>
      <c r="P310" s="30">
        <v>774443.50005199993</v>
      </c>
      <c r="Q310" s="35">
        <v>60291.858243000002</v>
      </c>
      <c r="R310" s="36">
        <v>0</v>
      </c>
      <c r="S310" s="36">
        <v>23996.542453723498</v>
      </c>
      <c r="T310" s="36">
        <v>7143.4575462765024</v>
      </c>
      <c r="U310" s="37">
        <v>31140.167922550641</v>
      </c>
      <c r="V310" s="38">
        <v>91432.026165550647</v>
      </c>
      <c r="W310" s="34">
        <v>865875.52621755062</v>
      </c>
      <c r="X310" s="34">
        <v>44993.51710072346</v>
      </c>
      <c r="Y310" s="33">
        <v>820882.00911682716</v>
      </c>
      <c r="Z310" s="144">
        <v>0</v>
      </c>
      <c r="AA310" s="34">
        <v>34348.415418456549</v>
      </c>
      <c r="AB310" s="34">
        <v>107779.42077770611</v>
      </c>
      <c r="AC310" s="34">
        <v>65264.97</v>
      </c>
      <c r="AD310" s="34">
        <v>17550.134762633676</v>
      </c>
      <c r="AE310" s="34">
        <v>67</v>
      </c>
      <c r="AF310" s="34">
        <v>225009.94095879633</v>
      </c>
      <c r="AG310" s="136">
        <v>493410</v>
      </c>
      <c r="AH310" s="34">
        <v>537930.5</v>
      </c>
      <c r="AI310" s="34">
        <v>0</v>
      </c>
      <c r="AJ310" s="34">
        <v>44520.5</v>
      </c>
      <c r="AK310" s="34">
        <v>44520.5</v>
      </c>
      <c r="AL310" s="34">
        <v>493410</v>
      </c>
      <c r="AM310" s="34">
        <v>493410</v>
      </c>
      <c r="AN310" s="34">
        <v>0</v>
      </c>
      <c r="AO310" s="34">
        <v>774443.50005199993</v>
      </c>
      <c r="AP310" s="34">
        <v>729923.00005199993</v>
      </c>
      <c r="AQ310" s="34">
        <v>44520.5</v>
      </c>
      <c r="AR310" s="34">
        <v>-430422</v>
      </c>
      <c r="AS310" s="34">
        <v>10579.799999999988</v>
      </c>
    </row>
    <row r="311" spans="2:45" s="1" customFormat="1" ht="14.25" x14ac:dyDescent="0.2">
      <c r="B311" s="31" t="s">
        <v>4794</v>
      </c>
      <c r="C311" s="32" t="s">
        <v>2377</v>
      </c>
      <c r="D311" s="31" t="s">
        <v>2378</v>
      </c>
      <c r="E311" s="31" t="s">
        <v>13</v>
      </c>
      <c r="F311" s="31" t="s">
        <v>11</v>
      </c>
      <c r="G311" s="31" t="s">
        <v>19</v>
      </c>
      <c r="H311" s="31" t="s">
        <v>51</v>
      </c>
      <c r="I311" s="31" t="s">
        <v>10</v>
      </c>
      <c r="J311" s="31" t="s">
        <v>14</v>
      </c>
      <c r="K311" s="31" t="s">
        <v>2379</v>
      </c>
      <c r="L311" s="33">
        <v>7168</v>
      </c>
      <c r="M311" s="150">
        <v>230054.60038100003</v>
      </c>
      <c r="N311" s="34">
        <v>-119639</v>
      </c>
      <c r="O311" s="34">
        <v>55464.945959196957</v>
      </c>
      <c r="P311" s="30">
        <v>185296.00038099999</v>
      </c>
      <c r="Q311" s="35">
        <v>22172.884907</v>
      </c>
      <c r="R311" s="36">
        <v>0</v>
      </c>
      <c r="S311" s="36">
        <v>13037.096349719293</v>
      </c>
      <c r="T311" s="36">
        <v>1298.9036502807066</v>
      </c>
      <c r="U311" s="37">
        <v>14336.077306926332</v>
      </c>
      <c r="V311" s="38">
        <v>36508.96221392633</v>
      </c>
      <c r="W311" s="34">
        <v>221804.96259492633</v>
      </c>
      <c r="X311" s="34">
        <v>24444.555655719305</v>
      </c>
      <c r="Y311" s="33">
        <v>197360.40693920702</v>
      </c>
      <c r="Z311" s="144">
        <v>0</v>
      </c>
      <c r="AA311" s="34">
        <v>15938.300206737578</v>
      </c>
      <c r="AB311" s="34">
        <v>86845.476434114142</v>
      </c>
      <c r="AC311" s="34">
        <v>30046.2</v>
      </c>
      <c r="AD311" s="34">
        <v>12281.27</v>
      </c>
      <c r="AE311" s="34">
        <v>4720.51</v>
      </c>
      <c r="AF311" s="34">
        <v>149831.75664085173</v>
      </c>
      <c r="AG311" s="136">
        <v>118689</v>
      </c>
      <c r="AH311" s="34">
        <v>138628.4</v>
      </c>
      <c r="AI311" s="34">
        <v>0</v>
      </c>
      <c r="AJ311" s="34">
        <v>19939.400000000001</v>
      </c>
      <c r="AK311" s="34">
        <v>19939.400000000001</v>
      </c>
      <c r="AL311" s="34">
        <v>118689</v>
      </c>
      <c r="AM311" s="34">
        <v>118689</v>
      </c>
      <c r="AN311" s="34">
        <v>0</v>
      </c>
      <c r="AO311" s="34">
        <v>185296.00038099999</v>
      </c>
      <c r="AP311" s="34">
        <v>165356.600381</v>
      </c>
      <c r="AQ311" s="34">
        <v>19939.399999999994</v>
      </c>
      <c r="AR311" s="34">
        <v>-119639</v>
      </c>
      <c r="AS311" s="34">
        <v>0</v>
      </c>
    </row>
    <row r="312" spans="2:45" s="1" customFormat="1" ht="14.25" x14ac:dyDescent="0.2">
      <c r="B312" s="31" t="s">
        <v>4794</v>
      </c>
      <c r="C312" s="32" t="s">
        <v>1661</v>
      </c>
      <c r="D312" s="31" t="s">
        <v>1662</v>
      </c>
      <c r="E312" s="31" t="s">
        <v>13</v>
      </c>
      <c r="F312" s="31" t="s">
        <v>11</v>
      </c>
      <c r="G312" s="31" t="s">
        <v>19</v>
      </c>
      <c r="H312" s="31" t="s">
        <v>51</v>
      </c>
      <c r="I312" s="31" t="s">
        <v>10</v>
      </c>
      <c r="J312" s="31" t="s">
        <v>12</v>
      </c>
      <c r="K312" s="31" t="s">
        <v>1663</v>
      </c>
      <c r="L312" s="33">
        <v>1928</v>
      </c>
      <c r="M312" s="150">
        <v>232684.37501499997</v>
      </c>
      <c r="N312" s="34">
        <v>5656</v>
      </c>
      <c r="O312" s="34">
        <v>0</v>
      </c>
      <c r="P312" s="30">
        <v>249162.375015</v>
      </c>
      <c r="Q312" s="35">
        <v>964.15519700000004</v>
      </c>
      <c r="R312" s="36">
        <v>0</v>
      </c>
      <c r="S312" s="36">
        <v>1101.6877874289944</v>
      </c>
      <c r="T312" s="36">
        <v>2754.3122125710056</v>
      </c>
      <c r="U312" s="37">
        <v>3856.0207934924624</v>
      </c>
      <c r="V312" s="38">
        <v>4820.175990492462</v>
      </c>
      <c r="W312" s="34">
        <v>253982.55100549245</v>
      </c>
      <c r="X312" s="34">
        <v>2065.6646014289581</v>
      </c>
      <c r="Y312" s="33">
        <v>251916.88640406349</v>
      </c>
      <c r="Z312" s="144">
        <v>0</v>
      </c>
      <c r="AA312" s="34">
        <v>13484.719206616726</v>
      </c>
      <c r="AB312" s="34">
        <v>42461.995768551395</v>
      </c>
      <c r="AC312" s="34">
        <v>16677.71</v>
      </c>
      <c r="AD312" s="34">
        <v>6730.2250000000004</v>
      </c>
      <c r="AE312" s="34">
        <v>15973.67</v>
      </c>
      <c r="AF312" s="34">
        <v>95328.319975168124</v>
      </c>
      <c r="AG312" s="136">
        <v>40606</v>
      </c>
      <c r="AH312" s="34">
        <v>40606</v>
      </c>
      <c r="AI312" s="34">
        <v>0</v>
      </c>
      <c r="AJ312" s="34">
        <v>0</v>
      </c>
      <c r="AK312" s="34">
        <v>0</v>
      </c>
      <c r="AL312" s="34">
        <v>40606</v>
      </c>
      <c r="AM312" s="34">
        <v>40606</v>
      </c>
      <c r="AN312" s="34">
        <v>0</v>
      </c>
      <c r="AO312" s="34">
        <v>249162.375015</v>
      </c>
      <c r="AP312" s="34">
        <v>249162.375015</v>
      </c>
      <c r="AQ312" s="34">
        <v>0</v>
      </c>
      <c r="AR312" s="34">
        <v>5656</v>
      </c>
      <c r="AS312" s="34">
        <v>0</v>
      </c>
    </row>
    <row r="313" spans="2:45" s="1" customFormat="1" ht="14.25" x14ac:dyDescent="0.2">
      <c r="B313" s="31" t="s">
        <v>4794</v>
      </c>
      <c r="C313" s="32" t="s">
        <v>2311</v>
      </c>
      <c r="D313" s="31" t="s">
        <v>2312</v>
      </c>
      <c r="E313" s="31" t="s">
        <v>13</v>
      </c>
      <c r="F313" s="31" t="s">
        <v>11</v>
      </c>
      <c r="G313" s="31" t="s">
        <v>19</v>
      </c>
      <c r="H313" s="31" t="s">
        <v>51</v>
      </c>
      <c r="I313" s="31" t="s">
        <v>10</v>
      </c>
      <c r="J313" s="31" t="s">
        <v>12</v>
      </c>
      <c r="K313" s="31" t="s">
        <v>2313</v>
      </c>
      <c r="L313" s="33">
        <v>1409</v>
      </c>
      <c r="M313" s="150">
        <v>51595.650370000003</v>
      </c>
      <c r="N313" s="34">
        <v>-35433</v>
      </c>
      <c r="O313" s="34">
        <v>13230.986007049429</v>
      </c>
      <c r="P313" s="30">
        <v>35976.650370000003</v>
      </c>
      <c r="Q313" s="35">
        <v>2989.814805</v>
      </c>
      <c r="R313" s="36">
        <v>0</v>
      </c>
      <c r="S313" s="36">
        <v>1207.4080034290353</v>
      </c>
      <c r="T313" s="36">
        <v>1610.5919965709647</v>
      </c>
      <c r="U313" s="37">
        <v>2818.0151960741073</v>
      </c>
      <c r="V313" s="38">
        <v>5807.8300010741077</v>
      </c>
      <c r="W313" s="34">
        <v>41784.480371074111</v>
      </c>
      <c r="X313" s="34">
        <v>2263.8900064290356</v>
      </c>
      <c r="Y313" s="33">
        <v>39520.590364645075</v>
      </c>
      <c r="Z313" s="144">
        <v>0</v>
      </c>
      <c r="AA313" s="34">
        <v>3106.5784831332171</v>
      </c>
      <c r="AB313" s="34">
        <v>6793.5554444969257</v>
      </c>
      <c r="AC313" s="34">
        <v>5906.12</v>
      </c>
      <c r="AD313" s="34">
        <v>166.26639125</v>
      </c>
      <c r="AE313" s="34">
        <v>440.08</v>
      </c>
      <c r="AF313" s="34">
        <v>16412.600318880144</v>
      </c>
      <c r="AG313" s="136">
        <v>43971</v>
      </c>
      <c r="AH313" s="34">
        <v>44681</v>
      </c>
      <c r="AI313" s="34">
        <v>0</v>
      </c>
      <c r="AJ313" s="34">
        <v>710</v>
      </c>
      <c r="AK313" s="34">
        <v>710</v>
      </c>
      <c r="AL313" s="34">
        <v>43971</v>
      </c>
      <c r="AM313" s="34">
        <v>43971</v>
      </c>
      <c r="AN313" s="34">
        <v>0</v>
      </c>
      <c r="AO313" s="34">
        <v>35976.650370000003</v>
      </c>
      <c r="AP313" s="34">
        <v>35266.650370000003</v>
      </c>
      <c r="AQ313" s="34">
        <v>710</v>
      </c>
      <c r="AR313" s="34">
        <v>-35433</v>
      </c>
      <c r="AS313" s="34">
        <v>0</v>
      </c>
    </row>
    <row r="314" spans="2:45" s="1" customFormat="1" ht="14.25" x14ac:dyDescent="0.2">
      <c r="B314" s="31" t="s">
        <v>4794</v>
      </c>
      <c r="C314" s="32" t="s">
        <v>2655</v>
      </c>
      <c r="D314" s="31" t="s">
        <v>2656</v>
      </c>
      <c r="E314" s="31" t="s">
        <v>13</v>
      </c>
      <c r="F314" s="31" t="s">
        <v>11</v>
      </c>
      <c r="G314" s="31" t="s">
        <v>19</v>
      </c>
      <c r="H314" s="31" t="s">
        <v>51</v>
      </c>
      <c r="I314" s="31" t="s">
        <v>10</v>
      </c>
      <c r="J314" s="31" t="s">
        <v>16</v>
      </c>
      <c r="K314" s="31" t="s">
        <v>2657</v>
      </c>
      <c r="L314" s="33">
        <v>15688</v>
      </c>
      <c r="M314" s="150">
        <v>575185.94664899993</v>
      </c>
      <c r="N314" s="34">
        <v>-394625</v>
      </c>
      <c r="O314" s="34">
        <v>212001.94188383751</v>
      </c>
      <c r="P314" s="30">
        <v>323771.94664899993</v>
      </c>
      <c r="Q314" s="35">
        <v>18671.795365000002</v>
      </c>
      <c r="R314" s="36">
        <v>0</v>
      </c>
      <c r="S314" s="36">
        <v>18152.444153149827</v>
      </c>
      <c r="T314" s="36">
        <v>13223.555846850173</v>
      </c>
      <c r="U314" s="37">
        <v>31376.169195181403</v>
      </c>
      <c r="V314" s="38">
        <v>50047.964560181405</v>
      </c>
      <c r="W314" s="34">
        <v>373819.91120918136</v>
      </c>
      <c r="X314" s="34">
        <v>34035.832787149819</v>
      </c>
      <c r="Y314" s="33">
        <v>339784.07842203154</v>
      </c>
      <c r="Z314" s="144">
        <v>22436.520641905194</v>
      </c>
      <c r="AA314" s="34">
        <v>57803.646818374596</v>
      </c>
      <c r="AB314" s="34">
        <v>143610.54179124252</v>
      </c>
      <c r="AC314" s="34">
        <v>66530.2</v>
      </c>
      <c r="AD314" s="34">
        <v>34270.248428077248</v>
      </c>
      <c r="AE314" s="34">
        <v>43177.63</v>
      </c>
      <c r="AF314" s="34">
        <v>367828.7876795996</v>
      </c>
      <c r="AG314" s="136">
        <v>357800</v>
      </c>
      <c r="AH314" s="34">
        <v>357800</v>
      </c>
      <c r="AI314" s="34">
        <v>10000</v>
      </c>
      <c r="AJ314" s="34">
        <v>10000</v>
      </c>
      <c r="AK314" s="34">
        <v>0</v>
      </c>
      <c r="AL314" s="34">
        <v>347800</v>
      </c>
      <c r="AM314" s="34">
        <v>347800</v>
      </c>
      <c r="AN314" s="34">
        <v>0</v>
      </c>
      <c r="AO314" s="34">
        <v>323771.94664899993</v>
      </c>
      <c r="AP314" s="34">
        <v>323771.94664899993</v>
      </c>
      <c r="AQ314" s="34">
        <v>0</v>
      </c>
      <c r="AR314" s="34">
        <v>-394625</v>
      </c>
      <c r="AS314" s="34">
        <v>0</v>
      </c>
    </row>
    <row r="315" spans="2:45" s="1" customFormat="1" ht="14.25" x14ac:dyDescent="0.2">
      <c r="B315" s="31" t="s">
        <v>4794</v>
      </c>
      <c r="C315" s="32" t="s">
        <v>4608</v>
      </c>
      <c r="D315" s="31" t="s">
        <v>4609</v>
      </c>
      <c r="E315" s="31" t="s">
        <v>13</v>
      </c>
      <c r="F315" s="31" t="s">
        <v>11</v>
      </c>
      <c r="G315" s="31" t="s">
        <v>19</v>
      </c>
      <c r="H315" s="31" t="s">
        <v>51</v>
      </c>
      <c r="I315" s="31" t="s">
        <v>10</v>
      </c>
      <c r="J315" s="31" t="s">
        <v>14</v>
      </c>
      <c r="K315" s="31" t="s">
        <v>4610</v>
      </c>
      <c r="L315" s="33">
        <v>5544</v>
      </c>
      <c r="M315" s="150">
        <v>134775.68693699999</v>
      </c>
      <c r="N315" s="34">
        <v>-36044</v>
      </c>
      <c r="O315" s="34">
        <v>21894.249464446402</v>
      </c>
      <c r="P315" s="30">
        <v>90706.878937000001</v>
      </c>
      <c r="Q315" s="35">
        <v>10240.574024</v>
      </c>
      <c r="R315" s="36">
        <v>0</v>
      </c>
      <c r="S315" s="36">
        <v>9261.3017942892711</v>
      </c>
      <c r="T315" s="36">
        <v>1826.6982057107289</v>
      </c>
      <c r="U315" s="37">
        <v>11088.059792075836</v>
      </c>
      <c r="V315" s="38">
        <v>21328.633816075835</v>
      </c>
      <c r="W315" s="34">
        <v>112035.51275307583</v>
      </c>
      <c r="X315" s="34">
        <v>17364.940864289281</v>
      </c>
      <c r="Y315" s="33">
        <v>94670.571888786551</v>
      </c>
      <c r="Z315" s="144">
        <v>0</v>
      </c>
      <c r="AA315" s="34">
        <v>6546.0628185079258</v>
      </c>
      <c r="AB315" s="34">
        <v>36524.373060915015</v>
      </c>
      <c r="AC315" s="34">
        <v>24454.65</v>
      </c>
      <c r="AD315" s="34">
        <v>3736.5</v>
      </c>
      <c r="AE315" s="34">
        <v>0</v>
      </c>
      <c r="AF315" s="34">
        <v>71261.585879422943</v>
      </c>
      <c r="AG315" s="136">
        <v>27959</v>
      </c>
      <c r="AH315" s="34">
        <v>68620.19200000001</v>
      </c>
      <c r="AI315" s="34">
        <v>0</v>
      </c>
      <c r="AJ315" s="34">
        <v>7675</v>
      </c>
      <c r="AK315" s="34">
        <v>7675</v>
      </c>
      <c r="AL315" s="34">
        <v>27959</v>
      </c>
      <c r="AM315" s="34">
        <v>60945.192000000003</v>
      </c>
      <c r="AN315" s="34">
        <v>32986.192000000003</v>
      </c>
      <c r="AO315" s="34">
        <v>90706.878937000001</v>
      </c>
      <c r="AP315" s="34">
        <v>50045.686936999999</v>
      </c>
      <c r="AQ315" s="34">
        <v>40661.19200000001</v>
      </c>
      <c r="AR315" s="34">
        <v>-36044</v>
      </c>
      <c r="AS315" s="34">
        <v>0</v>
      </c>
    </row>
    <row r="316" spans="2:45" s="1" customFormat="1" ht="14.25" x14ac:dyDescent="0.2">
      <c r="B316" s="31" t="s">
        <v>4794</v>
      </c>
      <c r="C316" s="32" t="s">
        <v>2768</v>
      </c>
      <c r="D316" s="31" t="s">
        <v>2769</v>
      </c>
      <c r="E316" s="31" t="s">
        <v>13</v>
      </c>
      <c r="F316" s="31" t="s">
        <v>11</v>
      </c>
      <c r="G316" s="31" t="s">
        <v>19</v>
      </c>
      <c r="H316" s="31" t="s">
        <v>51</v>
      </c>
      <c r="I316" s="31" t="s">
        <v>10</v>
      </c>
      <c r="J316" s="31" t="s">
        <v>15</v>
      </c>
      <c r="K316" s="31" t="s">
        <v>2770</v>
      </c>
      <c r="L316" s="33">
        <v>29250</v>
      </c>
      <c r="M316" s="150">
        <v>2931858.9198480002</v>
      </c>
      <c r="N316" s="34">
        <v>-1506556</v>
      </c>
      <c r="O316" s="34">
        <v>651703.70455516211</v>
      </c>
      <c r="P316" s="30">
        <v>2533266.5198480003</v>
      </c>
      <c r="Q316" s="35">
        <v>197233.88027299999</v>
      </c>
      <c r="R316" s="36">
        <v>0</v>
      </c>
      <c r="S316" s="36">
        <v>55834.289208021444</v>
      </c>
      <c r="T316" s="36">
        <v>2665.7107919785558</v>
      </c>
      <c r="U316" s="37">
        <v>58500.315461439066</v>
      </c>
      <c r="V316" s="38">
        <v>255734.19573443907</v>
      </c>
      <c r="W316" s="34">
        <v>2789000.7155824392</v>
      </c>
      <c r="X316" s="34">
        <v>104689.29226502171</v>
      </c>
      <c r="Y316" s="33">
        <v>2684311.4233174175</v>
      </c>
      <c r="Z316" s="144">
        <v>319135.39021943719</v>
      </c>
      <c r="AA316" s="34">
        <v>311644.90740653093</v>
      </c>
      <c r="AB316" s="34">
        <v>353476.19481037027</v>
      </c>
      <c r="AC316" s="34">
        <v>122607.6</v>
      </c>
      <c r="AD316" s="34">
        <v>44320.360484774923</v>
      </c>
      <c r="AE316" s="34">
        <v>112051.4</v>
      </c>
      <c r="AF316" s="34">
        <v>1263235.8529211134</v>
      </c>
      <c r="AG316" s="136">
        <v>1633330</v>
      </c>
      <c r="AH316" s="34">
        <v>1756458.6</v>
      </c>
      <c r="AI316" s="34">
        <v>42931</v>
      </c>
      <c r="AJ316" s="34">
        <v>166059.6</v>
      </c>
      <c r="AK316" s="34">
        <v>123128.6</v>
      </c>
      <c r="AL316" s="34">
        <v>1590399</v>
      </c>
      <c r="AM316" s="34">
        <v>1590399</v>
      </c>
      <c r="AN316" s="34">
        <v>0</v>
      </c>
      <c r="AO316" s="34">
        <v>2533266.5198480003</v>
      </c>
      <c r="AP316" s="34">
        <v>2410137.9198480002</v>
      </c>
      <c r="AQ316" s="34">
        <v>123128.60000000009</v>
      </c>
      <c r="AR316" s="34">
        <v>-1506556</v>
      </c>
      <c r="AS316" s="34">
        <v>0</v>
      </c>
    </row>
    <row r="317" spans="2:45" s="1" customFormat="1" ht="14.25" x14ac:dyDescent="0.2">
      <c r="B317" s="31" t="s">
        <v>4794</v>
      </c>
      <c r="C317" s="32" t="s">
        <v>307</v>
      </c>
      <c r="D317" s="31" t="s">
        <v>308</v>
      </c>
      <c r="E317" s="31" t="s">
        <v>13</v>
      </c>
      <c r="F317" s="31" t="s">
        <v>11</v>
      </c>
      <c r="G317" s="31" t="s">
        <v>19</v>
      </c>
      <c r="H317" s="31" t="s">
        <v>51</v>
      </c>
      <c r="I317" s="31" t="s">
        <v>10</v>
      </c>
      <c r="J317" s="31" t="s">
        <v>12</v>
      </c>
      <c r="K317" s="31" t="s">
        <v>309</v>
      </c>
      <c r="L317" s="33">
        <v>4450</v>
      </c>
      <c r="M317" s="150">
        <v>233211.94370499998</v>
      </c>
      <c r="N317" s="34">
        <v>-61733</v>
      </c>
      <c r="O317" s="34">
        <v>34468.965004084821</v>
      </c>
      <c r="P317" s="30">
        <v>98178.943704999983</v>
      </c>
      <c r="Q317" s="35">
        <v>9306.617193</v>
      </c>
      <c r="R317" s="36">
        <v>0</v>
      </c>
      <c r="S317" s="36">
        <v>0</v>
      </c>
      <c r="T317" s="36">
        <v>8900</v>
      </c>
      <c r="U317" s="37">
        <v>8900.0479932787639</v>
      </c>
      <c r="V317" s="38">
        <v>18206.665186278762</v>
      </c>
      <c r="W317" s="34">
        <v>116385.60889127874</v>
      </c>
      <c r="X317" s="34">
        <v>0</v>
      </c>
      <c r="Y317" s="33">
        <v>116385.60889127874</v>
      </c>
      <c r="Z317" s="144">
        <v>0</v>
      </c>
      <c r="AA317" s="34">
        <v>19996.082829795658</v>
      </c>
      <c r="AB317" s="34">
        <v>32145.175108306441</v>
      </c>
      <c r="AC317" s="34">
        <v>18653.12</v>
      </c>
      <c r="AD317" s="34">
        <v>2446.6799999999998</v>
      </c>
      <c r="AE317" s="34">
        <v>1817.89</v>
      </c>
      <c r="AF317" s="34">
        <v>75058.947938102094</v>
      </c>
      <c r="AG317" s="136">
        <v>62414</v>
      </c>
      <c r="AH317" s="34">
        <v>70576</v>
      </c>
      <c r="AI317" s="34">
        <v>0</v>
      </c>
      <c r="AJ317" s="34">
        <v>8162</v>
      </c>
      <c r="AK317" s="34">
        <v>8162</v>
      </c>
      <c r="AL317" s="34">
        <v>62414</v>
      </c>
      <c r="AM317" s="34">
        <v>62414</v>
      </c>
      <c r="AN317" s="34">
        <v>0</v>
      </c>
      <c r="AO317" s="34">
        <v>98178.943704999983</v>
      </c>
      <c r="AP317" s="34">
        <v>90016.943704999983</v>
      </c>
      <c r="AQ317" s="34">
        <v>8162</v>
      </c>
      <c r="AR317" s="34">
        <v>-61733</v>
      </c>
      <c r="AS317" s="34">
        <v>0</v>
      </c>
    </row>
    <row r="318" spans="2:45" s="1" customFormat="1" ht="14.25" x14ac:dyDescent="0.2">
      <c r="B318" s="31" t="s">
        <v>4794</v>
      </c>
      <c r="C318" s="32" t="s">
        <v>4389</v>
      </c>
      <c r="D318" s="31" t="s">
        <v>4390</v>
      </c>
      <c r="E318" s="31" t="s">
        <v>13</v>
      </c>
      <c r="F318" s="31" t="s">
        <v>11</v>
      </c>
      <c r="G318" s="31" t="s">
        <v>19</v>
      </c>
      <c r="H318" s="31" t="s">
        <v>51</v>
      </c>
      <c r="I318" s="31" t="s">
        <v>10</v>
      </c>
      <c r="J318" s="31" t="s">
        <v>14</v>
      </c>
      <c r="K318" s="31" t="s">
        <v>4391</v>
      </c>
      <c r="L318" s="33">
        <v>8595</v>
      </c>
      <c r="M318" s="150">
        <v>262518.587283</v>
      </c>
      <c r="N318" s="34">
        <v>-113449</v>
      </c>
      <c r="O318" s="34">
        <v>45413.026820782012</v>
      </c>
      <c r="P318" s="30">
        <v>249554.42228300002</v>
      </c>
      <c r="Q318" s="35">
        <v>8098.2527829999999</v>
      </c>
      <c r="R318" s="36">
        <v>0</v>
      </c>
      <c r="S318" s="36">
        <v>0</v>
      </c>
      <c r="T318" s="36">
        <v>17190</v>
      </c>
      <c r="U318" s="37">
        <v>17190.092697130556</v>
      </c>
      <c r="V318" s="38">
        <v>25288.345480130556</v>
      </c>
      <c r="W318" s="34">
        <v>274842.7677631306</v>
      </c>
      <c r="X318" s="34">
        <v>0</v>
      </c>
      <c r="Y318" s="33">
        <v>274842.7677631306</v>
      </c>
      <c r="Z318" s="144">
        <v>0</v>
      </c>
      <c r="AA318" s="34">
        <v>14038.655533331839</v>
      </c>
      <c r="AB318" s="34">
        <v>95479.208210660625</v>
      </c>
      <c r="AC318" s="34">
        <v>36027.769999999997</v>
      </c>
      <c r="AD318" s="34">
        <v>9463.4870554868794</v>
      </c>
      <c r="AE318" s="34">
        <v>1767.95</v>
      </c>
      <c r="AF318" s="34">
        <v>156777.07079947935</v>
      </c>
      <c r="AG318" s="136">
        <v>56922</v>
      </c>
      <c r="AH318" s="34">
        <v>100484.83500000001</v>
      </c>
      <c r="AI318" s="34">
        <v>0</v>
      </c>
      <c r="AJ318" s="34">
        <v>6000</v>
      </c>
      <c r="AK318" s="34">
        <v>6000</v>
      </c>
      <c r="AL318" s="34">
        <v>56922</v>
      </c>
      <c r="AM318" s="34">
        <v>94484.835000000006</v>
      </c>
      <c r="AN318" s="34">
        <v>37562.835000000006</v>
      </c>
      <c r="AO318" s="34">
        <v>249554.42228300002</v>
      </c>
      <c r="AP318" s="34">
        <v>205991.587283</v>
      </c>
      <c r="AQ318" s="34">
        <v>43562.835000000021</v>
      </c>
      <c r="AR318" s="34">
        <v>-113449</v>
      </c>
      <c r="AS318" s="34">
        <v>0</v>
      </c>
    </row>
    <row r="319" spans="2:45" s="1" customFormat="1" ht="14.25" x14ac:dyDescent="0.2">
      <c r="B319" s="31" t="s">
        <v>4794</v>
      </c>
      <c r="C319" s="32" t="s">
        <v>1868</v>
      </c>
      <c r="D319" s="31" t="s">
        <v>1869</v>
      </c>
      <c r="E319" s="31" t="s">
        <v>13</v>
      </c>
      <c r="F319" s="31" t="s">
        <v>11</v>
      </c>
      <c r="G319" s="31" t="s">
        <v>19</v>
      </c>
      <c r="H319" s="31" t="s">
        <v>51</v>
      </c>
      <c r="I319" s="31" t="s">
        <v>10</v>
      </c>
      <c r="J319" s="31" t="s">
        <v>14</v>
      </c>
      <c r="K319" s="31" t="s">
        <v>1870</v>
      </c>
      <c r="L319" s="33">
        <v>5211</v>
      </c>
      <c r="M319" s="150">
        <v>125258.922468</v>
      </c>
      <c r="N319" s="34">
        <v>-443705</v>
      </c>
      <c r="O319" s="34">
        <v>418764.49548277311</v>
      </c>
      <c r="P319" s="30">
        <v>-348621.66228520003</v>
      </c>
      <c r="Q319" s="35">
        <v>10700.532127</v>
      </c>
      <c r="R319" s="36">
        <v>348621.66228520003</v>
      </c>
      <c r="S319" s="36">
        <v>4746.4144022875371</v>
      </c>
      <c r="T319" s="36">
        <v>327863.12383163936</v>
      </c>
      <c r="U319" s="37">
        <v>681234.87406057748</v>
      </c>
      <c r="V319" s="38">
        <v>691935.40618757752</v>
      </c>
      <c r="W319" s="34">
        <v>691935.40618757752</v>
      </c>
      <c r="X319" s="34">
        <v>421116.60296206072</v>
      </c>
      <c r="Y319" s="33">
        <v>270818.80322551681</v>
      </c>
      <c r="Z319" s="144">
        <v>0</v>
      </c>
      <c r="AA319" s="34">
        <v>11679.191766773518</v>
      </c>
      <c r="AB319" s="34">
        <v>51869.247369671059</v>
      </c>
      <c r="AC319" s="34">
        <v>33595.979999999996</v>
      </c>
      <c r="AD319" s="34">
        <v>3330.5</v>
      </c>
      <c r="AE319" s="34">
        <v>376.16</v>
      </c>
      <c r="AF319" s="34">
        <v>100851.07913644458</v>
      </c>
      <c r="AG319" s="136">
        <v>0</v>
      </c>
      <c r="AH319" s="34">
        <v>69810.415246799996</v>
      </c>
      <c r="AI319" s="34">
        <v>0</v>
      </c>
      <c r="AJ319" s="34">
        <v>12525.892246800002</v>
      </c>
      <c r="AK319" s="34">
        <v>12525.892246800002</v>
      </c>
      <c r="AL319" s="34">
        <v>0</v>
      </c>
      <c r="AM319" s="34">
        <v>57284.523000000001</v>
      </c>
      <c r="AN319" s="34">
        <v>57284.523000000001</v>
      </c>
      <c r="AO319" s="34">
        <v>-348621.66228520003</v>
      </c>
      <c r="AP319" s="34">
        <v>-418432.07753200002</v>
      </c>
      <c r="AQ319" s="34">
        <v>69810.415246799996</v>
      </c>
      <c r="AR319" s="34">
        <v>-443705</v>
      </c>
      <c r="AS319" s="34">
        <v>0</v>
      </c>
    </row>
    <row r="320" spans="2:45" s="1" customFormat="1" ht="14.25" x14ac:dyDescent="0.2">
      <c r="B320" s="31" t="s">
        <v>4794</v>
      </c>
      <c r="C320" s="32" t="s">
        <v>2222</v>
      </c>
      <c r="D320" s="31" t="s">
        <v>2223</v>
      </c>
      <c r="E320" s="31" t="s">
        <v>13</v>
      </c>
      <c r="F320" s="31" t="s">
        <v>11</v>
      </c>
      <c r="G320" s="31" t="s">
        <v>19</v>
      </c>
      <c r="H320" s="31" t="s">
        <v>51</v>
      </c>
      <c r="I320" s="31" t="s">
        <v>10</v>
      </c>
      <c r="J320" s="31" t="s">
        <v>12</v>
      </c>
      <c r="K320" s="31" t="s">
        <v>2224</v>
      </c>
      <c r="L320" s="33">
        <v>2012</v>
      </c>
      <c r="M320" s="150">
        <v>56429.620080999994</v>
      </c>
      <c r="N320" s="34">
        <v>-29428</v>
      </c>
      <c r="O320" s="34">
        <v>3857.8774543403833</v>
      </c>
      <c r="P320" s="30">
        <v>71817.900081</v>
      </c>
      <c r="Q320" s="35">
        <v>5205.9914719999997</v>
      </c>
      <c r="R320" s="36">
        <v>0</v>
      </c>
      <c r="S320" s="36">
        <v>2507.4042720009625</v>
      </c>
      <c r="T320" s="36">
        <v>1516.5957279990375</v>
      </c>
      <c r="U320" s="37">
        <v>4024.0216994330049</v>
      </c>
      <c r="V320" s="38">
        <v>9230.0131714330055</v>
      </c>
      <c r="W320" s="34">
        <v>81047.913252433005</v>
      </c>
      <c r="X320" s="34">
        <v>4701.3830100009654</v>
      </c>
      <c r="Y320" s="33">
        <v>76346.53024243204</v>
      </c>
      <c r="Z320" s="144">
        <v>0</v>
      </c>
      <c r="AA320" s="34">
        <v>3510.2276330754103</v>
      </c>
      <c r="AB320" s="34">
        <v>9270.153633855547</v>
      </c>
      <c r="AC320" s="34">
        <v>21152.639999999999</v>
      </c>
      <c r="AD320" s="34">
        <v>364.18040000000002</v>
      </c>
      <c r="AE320" s="34">
        <v>75.680000000000007</v>
      </c>
      <c r="AF320" s="34">
        <v>34372.881666930953</v>
      </c>
      <c r="AG320" s="136">
        <v>36916</v>
      </c>
      <c r="AH320" s="34">
        <v>44816.28</v>
      </c>
      <c r="AI320" s="34">
        <v>22302</v>
      </c>
      <c r="AJ320" s="34">
        <v>22302</v>
      </c>
      <c r="AK320" s="34">
        <v>0</v>
      </c>
      <c r="AL320" s="34">
        <v>14614</v>
      </c>
      <c r="AM320" s="34">
        <v>22514.28</v>
      </c>
      <c r="AN320" s="34">
        <v>7900.2799999999988</v>
      </c>
      <c r="AO320" s="34">
        <v>71817.900081</v>
      </c>
      <c r="AP320" s="34">
        <v>63917.620081000001</v>
      </c>
      <c r="AQ320" s="34">
        <v>7900.2799999999988</v>
      </c>
      <c r="AR320" s="34">
        <v>-29428</v>
      </c>
      <c r="AS320" s="34">
        <v>0</v>
      </c>
    </row>
    <row r="321" spans="2:45" s="1" customFormat="1" ht="14.25" x14ac:dyDescent="0.2">
      <c r="B321" s="31" t="s">
        <v>4794</v>
      </c>
      <c r="C321" s="32" t="s">
        <v>3075</v>
      </c>
      <c r="D321" s="31" t="s">
        <v>3076</v>
      </c>
      <c r="E321" s="31" t="s">
        <v>13</v>
      </c>
      <c r="F321" s="31" t="s">
        <v>11</v>
      </c>
      <c r="G321" s="31" t="s">
        <v>19</v>
      </c>
      <c r="H321" s="31" t="s">
        <v>51</v>
      </c>
      <c r="I321" s="31" t="s">
        <v>10</v>
      </c>
      <c r="J321" s="31" t="s">
        <v>14</v>
      </c>
      <c r="K321" s="31" t="s">
        <v>3077</v>
      </c>
      <c r="L321" s="33">
        <v>8834</v>
      </c>
      <c r="M321" s="150">
        <v>492588.42562000005</v>
      </c>
      <c r="N321" s="34">
        <v>-61967</v>
      </c>
      <c r="O321" s="34">
        <v>0</v>
      </c>
      <c r="P321" s="30">
        <v>459509.92562000011</v>
      </c>
      <c r="Q321" s="35">
        <v>37427.710319999998</v>
      </c>
      <c r="R321" s="36">
        <v>0</v>
      </c>
      <c r="S321" s="36">
        <v>18294.120298292743</v>
      </c>
      <c r="T321" s="36">
        <v>-33.837009490969649</v>
      </c>
      <c r="U321" s="37">
        <v>18260.381757438423</v>
      </c>
      <c r="V321" s="38">
        <v>55688.092077438421</v>
      </c>
      <c r="W321" s="34">
        <v>515198.01769743854</v>
      </c>
      <c r="X321" s="34">
        <v>34301.475559292769</v>
      </c>
      <c r="Y321" s="33">
        <v>480896.54213814577</v>
      </c>
      <c r="Z321" s="144">
        <v>0</v>
      </c>
      <c r="AA321" s="34">
        <v>21719.280158032841</v>
      </c>
      <c r="AB321" s="34">
        <v>82056.303440548014</v>
      </c>
      <c r="AC321" s="34">
        <v>37029.589999999997</v>
      </c>
      <c r="AD321" s="34">
        <v>9404.8264058242603</v>
      </c>
      <c r="AE321" s="34">
        <v>0</v>
      </c>
      <c r="AF321" s="34">
        <v>150210.0000044051</v>
      </c>
      <c r="AG321" s="136">
        <v>290459</v>
      </c>
      <c r="AH321" s="34">
        <v>319345.5</v>
      </c>
      <c r="AI321" s="34">
        <v>3779</v>
      </c>
      <c r="AJ321" s="34">
        <v>32665.5</v>
      </c>
      <c r="AK321" s="34">
        <v>28886.5</v>
      </c>
      <c r="AL321" s="34">
        <v>286680</v>
      </c>
      <c r="AM321" s="34">
        <v>286680</v>
      </c>
      <c r="AN321" s="34">
        <v>0</v>
      </c>
      <c r="AO321" s="34">
        <v>459509.92562000011</v>
      </c>
      <c r="AP321" s="34">
        <v>430623.42562000011</v>
      </c>
      <c r="AQ321" s="34">
        <v>28886.5</v>
      </c>
      <c r="AR321" s="34">
        <v>-112830</v>
      </c>
      <c r="AS321" s="34">
        <v>50863</v>
      </c>
    </row>
    <row r="322" spans="2:45" s="1" customFormat="1" ht="14.25" x14ac:dyDescent="0.2">
      <c r="B322" s="31" t="s">
        <v>4794</v>
      </c>
      <c r="C322" s="32" t="s">
        <v>2177</v>
      </c>
      <c r="D322" s="31" t="s">
        <v>2178</v>
      </c>
      <c r="E322" s="31" t="s">
        <v>13</v>
      </c>
      <c r="F322" s="31" t="s">
        <v>11</v>
      </c>
      <c r="G322" s="31" t="s">
        <v>19</v>
      </c>
      <c r="H322" s="31" t="s">
        <v>51</v>
      </c>
      <c r="I322" s="31" t="s">
        <v>10</v>
      </c>
      <c r="J322" s="31" t="s">
        <v>12</v>
      </c>
      <c r="K322" s="31" t="s">
        <v>2179</v>
      </c>
      <c r="L322" s="33">
        <v>4656</v>
      </c>
      <c r="M322" s="150">
        <v>123073.92461100001</v>
      </c>
      <c r="N322" s="34">
        <v>-47220</v>
      </c>
      <c r="O322" s="34">
        <v>21621.465151926815</v>
      </c>
      <c r="P322" s="30">
        <v>98566.924610999995</v>
      </c>
      <c r="Q322" s="35">
        <v>6514.9831839999997</v>
      </c>
      <c r="R322" s="36">
        <v>0</v>
      </c>
      <c r="S322" s="36">
        <v>3881.8686834300624</v>
      </c>
      <c r="T322" s="36">
        <v>5430.1313165699376</v>
      </c>
      <c r="U322" s="37">
        <v>9312.0502149900949</v>
      </c>
      <c r="V322" s="38">
        <v>15827.033398990094</v>
      </c>
      <c r="W322" s="34">
        <v>114393.95800999009</v>
      </c>
      <c r="X322" s="34">
        <v>7278.5037814300595</v>
      </c>
      <c r="Y322" s="33">
        <v>107115.45422856003</v>
      </c>
      <c r="Z322" s="144">
        <v>0</v>
      </c>
      <c r="AA322" s="34">
        <v>11348.203858588678</v>
      </c>
      <c r="AB322" s="34">
        <v>26823.563694818411</v>
      </c>
      <c r="AC322" s="34">
        <v>30973.64</v>
      </c>
      <c r="AD322" s="34">
        <v>1563</v>
      </c>
      <c r="AE322" s="34">
        <v>288.36</v>
      </c>
      <c r="AF322" s="34">
        <v>70996.767553407088</v>
      </c>
      <c r="AG322" s="136">
        <v>54000</v>
      </c>
      <c r="AH322" s="34">
        <v>60280</v>
      </c>
      <c r="AI322" s="34">
        <v>0</v>
      </c>
      <c r="AJ322" s="34">
        <v>6280</v>
      </c>
      <c r="AK322" s="34">
        <v>6280</v>
      </c>
      <c r="AL322" s="34">
        <v>54000</v>
      </c>
      <c r="AM322" s="34">
        <v>54000</v>
      </c>
      <c r="AN322" s="34">
        <v>0</v>
      </c>
      <c r="AO322" s="34">
        <v>98566.924610999995</v>
      </c>
      <c r="AP322" s="34">
        <v>92286.924610999995</v>
      </c>
      <c r="AQ322" s="34">
        <v>6280</v>
      </c>
      <c r="AR322" s="34">
        <v>-47220</v>
      </c>
      <c r="AS322" s="34">
        <v>0</v>
      </c>
    </row>
    <row r="323" spans="2:45" s="1" customFormat="1" ht="14.25" x14ac:dyDescent="0.2">
      <c r="B323" s="31" t="s">
        <v>4794</v>
      </c>
      <c r="C323" s="32" t="s">
        <v>1883</v>
      </c>
      <c r="D323" s="31" t="s">
        <v>1884</v>
      </c>
      <c r="E323" s="31" t="s">
        <v>13</v>
      </c>
      <c r="F323" s="31" t="s">
        <v>11</v>
      </c>
      <c r="G323" s="31" t="s">
        <v>19</v>
      </c>
      <c r="H323" s="31" t="s">
        <v>51</v>
      </c>
      <c r="I323" s="31" t="s">
        <v>10</v>
      </c>
      <c r="J323" s="31" t="s">
        <v>12</v>
      </c>
      <c r="K323" s="31" t="s">
        <v>1885</v>
      </c>
      <c r="L323" s="33">
        <v>2630</v>
      </c>
      <c r="M323" s="150">
        <v>320724.326458</v>
      </c>
      <c r="N323" s="34">
        <v>1583.2</v>
      </c>
      <c r="O323" s="34">
        <v>0</v>
      </c>
      <c r="P323" s="30">
        <v>981125.52645800007</v>
      </c>
      <c r="Q323" s="35">
        <v>16360.789588</v>
      </c>
      <c r="R323" s="36">
        <v>0</v>
      </c>
      <c r="S323" s="36">
        <v>0</v>
      </c>
      <c r="T323" s="36">
        <v>5260</v>
      </c>
      <c r="U323" s="37">
        <v>5260.0283645669997</v>
      </c>
      <c r="V323" s="38">
        <v>21620.817952566998</v>
      </c>
      <c r="W323" s="34">
        <v>1002746.3444105671</v>
      </c>
      <c r="X323" s="34">
        <v>0</v>
      </c>
      <c r="Y323" s="33">
        <v>1002746.3444105671</v>
      </c>
      <c r="Z323" s="144">
        <v>219784.79128770315</v>
      </c>
      <c r="AA323" s="34">
        <v>142122.37866256014</v>
      </c>
      <c r="AB323" s="34">
        <v>74129.314227630428</v>
      </c>
      <c r="AC323" s="34">
        <v>11024.21</v>
      </c>
      <c r="AD323" s="34">
        <v>15396.087800074483</v>
      </c>
      <c r="AE323" s="34">
        <v>108734.21</v>
      </c>
      <c r="AF323" s="34">
        <v>571190.99197796825</v>
      </c>
      <c r="AG323" s="136">
        <v>683573</v>
      </c>
      <c r="AH323" s="34">
        <v>683573</v>
      </c>
      <c r="AI323" s="34">
        <v>16855</v>
      </c>
      <c r="AJ323" s="34">
        <v>16855</v>
      </c>
      <c r="AK323" s="34">
        <v>0</v>
      </c>
      <c r="AL323" s="34">
        <v>666718</v>
      </c>
      <c r="AM323" s="34">
        <v>666718</v>
      </c>
      <c r="AN323" s="34">
        <v>0</v>
      </c>
      <c r="AO323" s="34">
        <v>981125.52645800007</v>
      </c>
      <c r="AP323" s="34">
        <v>981125.52645800007</v>
      </c>
      <c r="AQ323" s="34">
        <v>0</v>
      </c>
      <c r="AR323" s="34">
        <v>445</v>
      </c>
      <c r="AS323" s="34">
        <v>1138.2</v>
      </c>
    </row>
    <row r="324" spans="2:45" s="1" customFormat="1" ht="14.25" x14ac:dyDescent="0.2">
      <c r="B324" s="31" t="s">
        <v>4794</v>
      </c>
      <c r="C324" s="32" t="s">
        <v>3132</v>
      </c>
      <c r="D324" s="31" t="s">
        <v>3133</v>
      </c>
      <c r="E324" s="31" t="s">
        <v>13</v>
      </c>
      <c r="F324" s="31" t="s">
        <v>11</v>
      </c>
      <c r="G324" s="31" t="s">
        <v>19</v>
      </c>
      <c r="H324" s="31" t="s">
        <v>51</v>
      </c>
      <c r="I324" s="31" t="s">
        <v>10</v>
      </c>
      <c r="J324" s="31" t="s">
        <v>16</v>
      </c>
      <c r="K324" s="31" t="s">
        <v>3134</v>
      </c>
      <c r="L324" s="33">
        <v>11495</v>
      </c>
      <c r="M324" s="150">
        <v>1004839.9826099999</v>
      </c>
      <c r="N324" s="34">
        <v>-437568</v>
      </c>
      <c r="O324" s="34">
        <v>231709.07628600113</v>
      </c>
      <c r="P324" s="30">
        <v>737071.98260999995</v>
      </c>
      <c r="Q324" s="35">
        <v>65467.414397</v>
      </c>
      <c r="R324" s="36">
        <v>0</v>
      </c>
      <c r="S324" s="36">
        <v>17244.733596578051</v>
      </c>
      <c r="T324" s="36">
        <v>5745.2664034219488</v>
      </c>
      <c r="U324" s="37">
        <v>22990.123973649301</v>
      </c>
      <c r="V324" s="38">
        <v>88457.538370649301</v>
      </c>
      <c r="W324" s="34">
        <v>825529.52098064928</v>
      </c>
      <c r="X324" s="34">
        <v>32333.875493578031</v>
      </c>
      <c r="Y324" s="33">
        <v>793195.64548707125</v>
      </c>
      <c r="Z324" s="144">
        <v>0</v>
      </c>
      <c r="AA324" s="34">
        <v>34272.515882251275</v>
      </c>
      <c r="AB324" s="34">
        <v>111549.28118978839</v>
      </c>
      <c r="AC324" s="34">
        <v>48183.74</v>
      </c>
      <c r="AD324" s="34">
        <v>15145.964626081695</v>
      </c>
      <c r="AE324" s="34">
        <v>647.01</v>
      </c>
      <c r="AF324" s="34">
        <v>209798.51169812138</v>
      </c>
      <c r="AG324" s="136">
        <v>157590</v>
      </c>
      <c r="AH324" s="34">
        <v>169800</v>
      </c>
      <c r="AI324" s="34">
        <v>0</v>
      </c>
      <c r="AJ324" s="34">
        <v>12210</v>
      </c>
      <c r="AK324" s="34">
        <v>12210</v>
      </c>
      <c r="AL324" s="34">
        <v>157590</v>
      </c>
      <c r="AM324" s="34">
        <v>157590</v>
      </c>
      <c r="AN324" s="34">
        <v>0</v>
      </c>
      <c r="AO324" s="34">
        <v>737071.98260999995</v>
      </c>
      <c r="AP324" s="34">
        <v>724861.98260999995</v>
      </c>
      <c r="AQ324" s="34">
        <v>12210</v>
      </c>
      <c r="AR324" s="34">
        <v>-437568</v>
      </c>
      <c r="AS324" s="34">
        <v>0</v>
      </c>
    </row>
    <row r="325" spans="2:45" s="1" customFormat="1" ht="14.25" x14ac:dyDescent="0.2">
      <c r="B325" s="31" t="s">
        <v>4794</v>
      </c>
      <c r="C325" s="32" t="s">
        <v>4329</v>
      </c>
      <c r="D325" s="31" t="s">
        <v>4330</v>
      </c>
      <c r="E325" s="31" t="s">
        <v>13</v>
      </c>
      <c r="F325" s="31" t="s">
        <v>11</v>
      </c>
      <c r="G325" s="31" t="s">
        <v>19</v>
      </c>
      <c r="H325" s="31" t="s">
        <v>51</v>
      </c>
      <c r="I325" s="31" t="s">
        <v>10</v>
      </c>
      <c r="J325" s="31" t="s">
        <v>12</v>
      </c>
      <c r="K325" s="31" t="s">
        <v>4331</v>
      </c>
      <c r="L325" s="33">
        <v>2815</v>
      </c>
      <c r="M325" s="150">
        <v>435046.23829000001</v>
      </c>
      <c r="N325" s="34">
        <v>-167623.40000000002</v>
      </c>
      <c r="O325" s="34">
        <v>122644.93955487447</v>
      </c>
      <c r="P325" s="30">
        <v>330817.13828999997</v>
      </c>
      <c r="Q325" s="35">
        <v>19316.602514999999</v>
      </c>
      <c r="R325" s="36">
        <v>0</v>
      </c>
      <c r="S325" s="36">
        <v>0</v>
      </c>
      <c r="T325" s="36">
        <v>5630</v>
      </c>
      <c r="U325" s="37">
        <v>5630.0303597931952</v>
      </c>
      <c r="V325" s="38">
        <v>24946.632874793195</v>
      </c>
      <c r="W325" s="34">
        <v>355763.77116479317</v>
      </c>
      <c r="X325" s="34">
        <v>0</v>
      </c>
      <c r="Y325" s="33">
        <v>355763.77116479317</v>
      </c>
      <c r="Z325" s="144">
        <v>123532.7313204637</v>
      </c>
      <c r="AA325" s="34">
        <v>46784.719433240687</v>
      </c>
      <c r="AB325" s="34">
        <v>52516.93515868971</v>
      </c>
      <c r="AC325" s="34">
        <v>11799.67</v>
      </c>
      <c r="AD325" s="34">
        <v>12824.195</v>
      </c>
      <c r="AE325" s="34">
        <v>47965.29</v>
      </c>
      <c r="AF325" s="34">
        <v>295423.54091239412</v>
      </c>
      <c r="AG325" s="136">
        <v>41832</v>
      </c>
      <c r="AH325" s="34">
        <v>63394.3</v>
      </c>
      <c r="AI325" s="34">
        <v>0</v>
      </c>
      <c r="AJ325" s="34">
        <v>21562.300000000003</v>
      </c>
      <c r="AK325" s="34">
        <v>21562.300000000003</v>
      </c>
      <c r="AL325" s="34">
        <v>41832</v>
      </c>
      <c r="AM325" s="34">
        <v>41832</v>
      </c>
      <c r="AN325" s="34">
        <v>0</v>
      </c>
      <c r="AO325" s="34">
        <v>330817.13828999997</v>
      </c>
      <c r="AP325" s="34">
        <v>309254.83828999999</v>
      </c>
      <c r="AQ325" s="34">
        <v>21562.299999999988</v>
      </c>
      <c r="AR325" s="34">
        <v>-167623.4</v>
      </c>
      <c r="AS325" s="34">
        <v>-2.9103829999999999E-11</v>
      </c>
    </row>
    <row r="326" spans="2:45" s="1" customFormat="1" ht="14.25" x14ac:dyDescent="0.2">
      <c r="B326" s="31" t="s">
        <v>4794</v>
      </c>
      <c r="C326" s="32" t="s">
        <v>4671</v>
      </c>
      <c r="D326" s="31" t="s">
        <v>4672</v>
      </c>
      <c r="E326" s="31" t="s">
        <v>13</v>
      </c>
      <c r="F326" s="31" t="s">
        <v>11</v>
      </c>
      <c r="G326" s="31" t="s">
        <v>19</v>
      </c>
      <c r="H326" s="31" t="s">
        <v>51</v>
      </c>
      <c r="I326" s="31" t="s">
        <v>10</v>
      </c>
      <c r="J326" s="31" t="s">
        <v>16</v>
      </c>
      <c r="K326" s="31" t="s">
        <v>4673</v>
      </c>
      <c r="L326" s="33">
        <v>12236</v>
      </c>
      <c r="M326" s="150">
        <v>284130.37800899998</v>
      </c>
      <c r="N326" s="34">
        <v>-74369.59</v>
      </c>
      <c r="O326" s="34">
        <v>49333.59</v>
      </c>
      <c r="P326" s="30">
        <v>372696.50800899998</v>
      </c>
      <c r="Q326" s="35">
        <v>27417.558896999999</v>
      </c>
      <c r="R326" s="36">
        <v>0</v>
      </c>
      <c r="S326" s="36">
        <v>20228.04949486491</v>
      </c>
      <c r="T326" s="36">
        <v>4243.9505051350898</v>
      </c>
      <c r="U326" s="37">
        <v>24472.131965339089</v>
      </c>
      <c r="V326" s="38">
        <v>51889.690862339092</v>
      </c>
      <c r="W326" s="34">
        <v>424586.19887133909</v>
      </c>
      <c r="X326" s="34">
        <v>37927.592802864965</v>
      </c>
      <c r="Y326" s="33">
        <v>386658.60606847412</v>
      </c>
      <c r="Z326" s="144">
        <v>0</v>
      </c>
      <c r="AA326" s="34">
        <v>39380.664523595486</v>
      </c>
      <c r="AB326" s="34">
        <v>110639.60090143608</v>
      </c>
      <c r="AC326" s="34">
        <v>51289.8</v>
      </c>
      <c r="AD326" s="34">
        <v>16168.43963120552</v>
      </c>
      <c r="AE326" s="34">
        <v>2704.03</v>
      </c>
      <c r="AF326" s="34">
        <v>220182.5350562371</v>
      </c>
      <c r="AG326" s="136">
        <v>116319</v>
      </c>
      <c r="AH326" s="34">
        <v>162935.72</v>
      </c>
      <c r="AI326" s="34">
        <v>0</v>
      </c>
      <c r="AJ326" s="34">
        <v>25036</v>
      </c>
      <c r="AK326" s="34">
        <v>25036</v>
      </c>
      <c r="AL326" s="34">
        <v>116319</v>
      </c>
      <c r="AM326" s="34">
        <v>137899.72</v>
      </c>
      <c r="AN326" s="34">
        <v>21580.720000000001</v>
      </c>
      <c r="AO326" s="34">
        <v>372696.50800899998</v>
      </c>
      <c r="AP326" s="34">
        <v>326079.78800900001</v>
      </c>
      <c r="AQ326" s="34">
        <v>46616.719999999972</v>
      </c>
      <c r="AR326" s="34">
        <v>-74369.59</v>
      </c>
      <c r="AS326" s="34">
        <v>0</v>
      </c>
    </row>
    <row r="327" spans="2:45" s="1" customFormat="1" ht="14.25" x14ac:dyDescent="0.2">
      <c r="B327" s="31" t="s">
        <v>4794</v>
      </c>
      <c r="C327" s="32" t="s">
        <v>4251</v>
      </c>
      <c r="D327" s="31" t="s">
        <v>4252</v>
      </c>
      <c r="E327" s="31" t="s">
        <v>13</v>
      </c>
      <c r="F327" s="31" t="s">
        <v>11</v>
      </c>
      <c r="G327" s="31" t="s">
        <v>19</v>
      </c>
      <c r="H327" s="31" t="s">
        <v>51</v>
      </c>
      <c r="I327" s="31" t="s">
        <v>10</v>
      </c>
      <c r="J327" s="31" t="s">
        <v>16</v>
      </c>
      <c r="K327" s="31" t="s">
        <v>4253</v>
      </c>
      <c r="L327" s="33">
        <v>18444</v>
      </c>
      <c r="M327" s="150">
        <v>590916.39981900004</v>
      </c>
      <c r="N327" s="34">
        <v>-433005</v>
      </c>
      <c r="O327" s="34">
        <v>136104.36659564788</v>
      </c>
      <c r="P327" s="30">
        <v>748545.39981900016</v>
      </c>
      <c r="Q327" s="35">
        <v>49027.178965999999</v>
      </c>
      <c r="R327" s="36">
        <v>0</v>
      </c>
      <c r="S327" s="36">
        <v>19541.762105150363</v>
      </c>
      <c r="T327" s="36">
        <v>17346.237894849637</v>
      </c>
      <c r="U327" s="37">
        <v>36888.198918659218</v>
      </c>
      <c r="V327" s="38">
        <v>85915.377884659218</v>
      </c>
      <c r="W327" s="34">
        <v>834460.77770365938</v>
      </c>
      <c r="X327" s="34">
        <v>36640.803947150358</v>
      </c>
      <c r="Y327" s="33">
        <v>797819.97375650902</v>
      </c>
      <c r="Z327" s="144">
        <v>0</v>
      </c>
      <c r="AA327" s="34">
        <v>29101.763499879387</v>
      </c>
      <c r="AB327" s="34">
        <v>177848.64576014355</v>
      </c>
      <c r="AC327" s="34">
        <v>98035.06</v>
      </c>
      <c r="AD327" s="34">
        <v>12567.84</v>
      </c>
      <c r="AE327" s="34">
        <v>610.12</v>
      </c>
      <c r="AF327" s="34">
        <v>318163.429260023</v>
      </c>
      <c r="AG327" s="136">
        <v>658059</v>
      </c>
      <c r="AH327" s="34">
        <v>658059</v>
      </c>
      <c r="AI327" s="34">
        <v>40145</v>
      </c>
      <c r="AJ327" s="34">
        <v>40145</v>
      </c>
      <c r="AK327" s="34">
        <v>0</v>
      </c>
      <c r="AL327" s="34">
        <v>617914</v>
      </c>
      <c r="AM327" s="34">
        <v>617914</v>
      </c>
      <c r="AN327" s="34">
        <v>0</v>
      </c>
      <c r="AO327" s="34">
        <v>748545.39981900016</v>
      </c>
      <c r="AP327" s="34">
        <v>748545.39981900016</v>
      </c>
      <c r="AQ327" s="34">
        <v>0</v>
      </c>
      <c r="AR327" s="34">
        <v>-1055921</v>
      </c>
      <c r="AS327" s="34">
        <v>622916</v>
      </c>
    </row>
    <row r="328" spans="2:45" s="1" customFormat="1" ht="14.25" x14ac:dyDescent="0.2">
      <c r="B328" s="31" t="s">
        <v>4794</v>
      </c>
      <c r="C328" s="32" t="s">
        <v>3823</v>
      </c>
      <c r="D328" s="31" t="s">
        <v>3824</v>
      </c>
      <c r="E328" s="31" t="s">
        <v>13</v>
      </c>
      <c r="F328" s="31" t="s">
        <v>11</v>
      </c>
      <c r="G328" s="31" t="s">
        <v>19</v>
      </c>
      <c r="H328" s="31" t="s">
        <v>51</v>
      </c>
      <c r="I328" s="31" t="s">
        <v>10</v>
      </c>
      <c r="J328" s="31" t="s">
        <v>12</v>
      </c>
      <c r="K328" s="31" t="s">
        <v>3825</v>
      </c>
      <c r="L328" s="33">
        <v>2159</v>
      </c>
      <c r="M328" s="150">
        <v>65833.834360000008</v>
      </c>
      <c r="N328" s="34">
        <v>-34298.5</v>
      </c>
      <c r="O328" s="34">
        <v>8985.8839531995891</v>
      </c>
      <c r="P328" s="30">
        <v>51496.54436</v>
      </c>
      <c r="Q328" s="35">
        <v>5866.7536520000003</v>
      </c>
      <c r="R328" s="36">
        <v>0</v>
      </c>
      <c r="S328" s="36">
        <v>2834.8320628582319</v>
      </c>
      <c r="T328" s="36">
        <v>1483.1679371417681</v>
      </c>
      <c r="U328" s="37">
        <v>4318.0232848289552</v>
      </c>
      <c r="V328" s="38">
        <v>10184.776936828956</v>
      </c>
      <c r="W328" s="34">
        <v>61681.321296828959</v>
      </c>
      <c r="X328" s="34">
        <v>5315.3101178582365</v>
      </c>
      <c r="Y328" s="33">
        <v>56366.011178970723</v>
      </c>
      <c r="Z328" s="144">
        <v>0</v>
      </c>
      <c r="AA328" s="34">
        <v>2860.2057235939365</v>
      </c>
      <c r="AB328" s="34">
        <v>14440.358234516014</v>
      </c>
      <c r="AC328" s="34">
        <v>15334.58</v>
      </c>
      <c r="AD328" s="34">
        <v>2639.3557155999997</v>
      </c>
      <c r="AE328" s="34">
        <v>0</v>
      </c>
      <c r="AF328" s="34">
        <v>35274.49967370995</v>
      </c>
      <c r="AG328" s="136">
        <v>11217</v>
      </c>
      <c r="AH328" s="34">
        <v>35376.21</v>
      </c>
      <c r="AI328" s="34">
        <v>11217</v>
      </c>
      <c r="AJ328" s="34">
        <v>11217</v>
      </c>
      <c r="AK328" s="34">
        <v>0</v>
      </c>
      <c r="AL328" s="34">
        <v>0</v>
      </c>
      <c r="AM328" s="34">
        <v>24159.21</v>
      </c>
      <c r="AN328" s="34">
        <v>24159.21</v>
      </c>
      <c r="AO328" s="34">
        <v>51496.54436</v>
      </c>
      <c r="AP328" s="34">
        <v>27337.334360000001</v>
      </c>
      <c r="AQ328" s="34">
        <v>24159.209999999992</v>
      </c>
      <c r="AR328" s="34">
        <v>-37109</v>
      </c>
      <c r="AS328" s="34">
        <v>2810.5</v>
      </c>
    </row>
    <row r="329" spans="2:45" s="1" customFormat="1" ht="14.25" x14ac:dyDescent="0.2">
      <c r="B329" s="31" t="s">
        <v>4794</v>
      </c>
      <c r="C329" s="32" t="s">
        <v>4024</v>
      </c>
      <c r="D329" s="31" t="s">
        <v>4025</v>
      </c>
      <c r="E329" s="31" t="s">
        <v>13</v>
      </c>
      <c r="F329" s="31" t="s">
        <v>11</v>
      </c>
      <c r="G329" s="31" t="s">
        <v>19</v>
      </c>
      <c r="H329" s="31" t="s">
        <v>51</v>
      </c>
      <c r="I329" s="31" t="s">
        <v>10</v>
      </c>
      <c r="J329" s="31" t="s">
        <v>14</v>
      </c>
      <c r="K329" s="31" t="s">
        <v>4026</v>
      </c>
      <c r="L329" s="33">
        <v>5042</v>
      </c>
      <c r="M329" s="150">
        <v>124040.20859200001</v>
      </c>
      <c r="N329" s="34">
        <v>-107659</v>
      </c>
      <c r="O329" s="34">
        <v>42300.454526545116</v>
      </c>
      <c r="P329" s="30">
        <v>94091.20859200001</v>
      </c>
      <c r="Q329" s="35">
        <v>11666.401978</v>
      </c>
      <c r="R329" s="36">
        <v>0</v>
      </c>
      <c r="S329" s="36">
        <v>5881.3299988594017</v>
      </c>
      <c r="T329" s="36">
        <v>4202.6700011405983</v>
      </c>
      <c r="U329" s="37">
        <v>10084.054378002589</v>
      </c>
      <c r="V329" s="38">
        <v>21750.456356002589</v>
      </c>
      <c r="W329" s="34">
        <v>115841.6649480026</v>
      </c>
      <c r="X329" s="34">
        <v>11027.493747859393</v>
      </c>
      <c r="Y329" s="33">
        <v>104814.1712001432</v>
      </c>
      <c r="Z329" s="144">
        <v>0</v>
      </c>
      <c r="AA329" s="34">
        <v>6826.5672785389652</v>
      </c>
      <c r="AB329" s="34">
        <v>29623.743595508346</v>
      </c>
      <c r="AC329" s="34">
        <v>36308.550000000003</v>
      </c>
      <c r="AD329" s="34">
        <v>3735.51</v>
      </c>
      <c r="AE329" s="34">
        <v>131.5</v>
      </c>
      <c r="AF329" s="34">
        <v>76625.870874047308</v>
      </c>
      <c r="AG329" s="136">
        <v>133342</v>
      </c>
      <c r="AH329" s="34">
        <v>133342</v>
      </c>
      <c r="AI329" s="34">
        <v>20946</v>
      </c>
      <c r="AJ329" s="34">
        <v>20946</v>
      </c>
      <c r="AK329" s="34">
        <v>0</v>
      </c>
      <c r="AL329" s="34">
        <v>112396</v>
      </c>
      <c r="AM329" s="34">
        <v>112396</v>
      </c>
      <c r="AN329" s="34">
        <v>0</v>
      </c>
      <c r="AO329" s="34">
        <v>94091.20859200001</v>
      </c>
      <c r="AP329" s="34">
        <v>94091.20859200001</v>
      </c>
      <c r="AQ329" s="34">
        <v>0</v>
      </c>
      <c r="AR329" s="34">
        <v>-107659</v>
      </c>
      <c r="AS329" s="34">
        <v>0</v>
      </c>
    </row>
    <row r="330" spans="2:45" s="1" customFormat="1" ht="14.25" x14ac:dyDescent="0.2">
      <c r="B330" s="31" t="s">
        <v>4794</v>
      </c>
      <c r="C330" s="32" t="s">
        <v>2428</v>
      </c>
      <c r="D330" s="31" t="s">
        <v>2429</v>
      </c>
      <c r="E330" s="31" t="s">
        <v>13</v>
      </c>
      <c r="F330" s="31" t="s">
        <v>11</v>
      </c>
      <c r="G330" s="31" t="s">
        <v>19</v>
      </c>
      <c r="H330" s="31" t="s">
        <v>51</v>
      </c>
      <c r="I330" s="31" t="s">
        <v>10</v>
      </c>
      <c r="J330" s="31" t="s">
        <v>16</v>
      </c>
      <c r="K330" s="31" t="s">
        <v>2430</v>
      </c>
      <c r="L330" s="33">
        <v>16534</v>
      </c>
      <c r="M330" s="150">
        <v>828930.93096800009</v>
      </c>
      <c r="N330" s="34">
        <v>-304628</v>
      </c>
      <c r="O330" s="34">
        <v>0</v>
      </c>
      <c r="P330" s="30">
        <v>467922.83096799999</v>
      </c>
      <c r="Q330" s="35">
        <v>38718.313811</v>
      </c>
      <c r="R330" s="36">
        <v>0</v>
      </c>
      <c r="S330" s="36">
        <v>23368.091339437546</v>
      </c>
      <c r="T330" s="36">
        <v>9699.9086605624543</v>
      </c>
      <c r="U330" s="37">
        <v>33068.178319296872</v>
      </c>
      <c r="V330" s="38">
        <v>71786.492130296872</v>
      </c>
      <c r="W330" s="34">
        <v>539709.32309829688</v>
      </c>
      <c r="X330" s="34">
        <v>43815.171261437587</v>
      </c>
      <c r="Y330" s="33">
        <v>495894.1518368593</v>
      </c>
      <c r="Z330" s="144">
        <v>0</v>
      </c>
      <c r="AA330" s="34">
        <v>91937.634393303553</v>
      </c>
      <c r="AB330" s="34">
        <v>126108.60702756199</v>
      </c>
      <c r="AC330" s="34">
        <v>69305.78</v>
      </c>
      <c r="AD330" s="34">
        <v>13840.384999999998</v>
      </c>
      <c r="AE330" s="34">
        <v>2525.02</v>
      </c>
      <c r="AF330" s="34">
        <v>303717.42642086558</v>
      </c>
      <c r="AG330" s="136">
        <v>540235</v>
      </c>
      <c r="AH330" s="34">
        <v>570399.9</v>
      </c>
      <c r="AI330" s="34">
        <v>0</v>
      </c>
      <c r="AJ330" s="34">
        <v>30164.9</v>
      </c>
      <c r="AK330" s="34">
        <v>30164.9</v>
      </c>
      <c r="AL330" s="34">
        <v>540235</v>
      </c>
      <c r="AM330" s="34">
        <v>540235</v>
      </c>
      <c r="AN330" s="34">
        <v>0</v>
      </c>
      <c r="AO330" s="34">
        <v>467922.83096799999</v>
      </c>
      <c r="AP330" s="34">
        <v>437757.93096799997</v>
      </c>
      <c r="AQ330" s="34">
        <v>30164.900000000023</v>
      </c>
      <c r="AR330" s="34">
        <v>-304628</v>
      </c>
      <c r="AS330" s="34">
        <v>0</v>
      </c>
    </row>
    <row r="331" spans="2:45" s="1" customFormat="1" ht="14.25" x14ac:dyDescent="0.2">
      <c r="B331" s="31" t="s">
        <v>4794</v>
      </c>
      <c r="C331" s="32" t="s">
        <v>2989</v>
      </c>
      <c r="D331" s="31" t="s">
        <v>2990</v>
      </c>
      <c r="E331" s="31" t="s">
        <v>13</v>
      </c>
      <c r="F331" s="31" t="s">
        <v>11</v>
      </c>
      <c r="G331" s="31" t="s">
        <v>19</v>
      </c>
      <c r="H331" s="31" t="s">
        <v>51</v>
      </c>
      <c r="I331" s="31" t="s">
        <v>10</v>
      </c>
      <c r="J331" s="31" t="s">
        <v>12</v>
      </c>
      <c r="K331" s="31" t="s">
        <v>2991</v>
      </c>
      <c r="L331" s="33">
        <v>1899</v>
      </c>
      <c r="M331" s="150">
        <v>88412.251358000009</v>
      </c>
      <c r="N331" s="34">
        <v>-29365.199999999997</v>
      </c>
      <c r="O331" s="34">
        <v>0</v>
      </c>
      <c r="P331" s="30">
        <v>107376.05135800003</v>
      </c>
      <c r="Q331" s="35">
        <v>2667.9151940000002</v>
      </c>
      <c r="R331" s="36">
        <v>0</v>
      </c>
      <c r="S331" s="36">
        <v>2617.4509097152909</v>
      </c>
      <c r="T331" s="36">
        <v>1180.5490902847091</v>
      </c>
      <c r="U331" s="37">
        <v>3798.0204807272748</v>
      </c>
      <c r="V331" s="38">
        <v>6465.935674727275</v>
      </c>
      <c r="W331" s="34">
        <v>113841.98703272729</v>
      </c>
      <c r="X331" s="34">
        <v>4907.7204557152727</v>
      </c>
      <c r="Y331" s="33">
        <v>108934.26657701202</v>
      </c>
      <c r="Z331" s="144">
        <v>3566.8320069874549</v>
      </c>
      <c r="AA331" s="34">
        <v>48788.409702002245</v>
      </c>
      <c r="AB331" s="34">
        <v>23091.584779485976</v>
      </c>
      <c r="AC331" s="34">
        <v>7960.06</v>
      </c>
      <c r="AD331" s="34">
        <v>1104.56</v>
      </c>
      <c r="AE331" s="34">
        <v>13914.31</v>
      </c>
      <c r="AF331" s="34">
        <v>98425.756488475672</v>
      </c>
      <c r="AG331" s="136">
        <v>67892</v>
      </c>
      <c r="AH331" s="34">
        <v>72392</v>
      </c>
      <c r="AI331" s="34">
        <v>0</v>
      </c>
      <c r="AJ331" s="34">
        <v>4500</v>
      </c>
      <c r="AK331" s="34">
        <v>4500</v>
      </c>
      <c r="AL331" s="34">
        <v>67892</v>
      </c>
      <c r="AM331" s="34">
        <v>67892</v>
      </c>
      <c r="AN331" s="34">
        <v>0</v>
      </c>
      <c r="AO331" s="34">
        <v>107376.05135800003</v>
      </c>
      <c r="AP331" s="34">
        <v>102876.05135800003</v>
      </c>
      <c r="AQ331" s="34">
        <v>4500</v>
      </c>
      <c r="AR331" s="34">
        <v>-44497.2</v>
      </c>
      <c r="AS331" s="34">
        <v>15132</v>
      </c>
    </row>
    <row r="332" spans="2:45" s="1" customFormat="1" ht="14.25" x14ac:dyDescent="0.2">
      <c r="B332" s="31" t="s">
        <v>4794</v>
      </c>
      <c r="C332" s="32" t="s">
        <v>2649</v>
      </c>
      <c r="D332" s="31" t="s">
        <v>2650</v>
      </c>
      <c r="E332" s="31" t="s">
        <v>13</v>
      </c>
      <c r="F332" s="31" t="s">
        <v>11</v>
      </c>
      <c r="G332" s="31" t="s">
        <v>19</v>
      </c>
      <c r="H332" s="31" t="s">
        <v>51</v>
      </c>
      <c r="I332" s="31" t="s">
        <v>10</v>
      </c>
      <c r="J332" s="31" t="s">
        <v>21</v>
      </c>
      <c r="K332" s="31" t="s">
        <v>2651</v>
      </c>
      <c r="L332" s="33">
        <v>359</v>
      </c>
      <c r="M332" s="150">
        <v>21996.349989999999</v>
      </c>
      <c r="N332" s="34">
        <v>-9685</v>
      </c>
      <c r="O332" s="34">
        <v>6362.7367512634237</v>
      </c>
      <c r="P332" s="30">
        <v>16142.728989999996</v>
      </c>
      <c r="Q332" s="35">
        <v>1406.024647</v>
      </c>
      <c r="R332" s="36">
        <v>0</v>
      </c>
      <c r="S332" s="36">
        <v>317.30400114297902</v>
      </c>
      <c r="T332" s="36">
        <v>400.69599885702098</v>
      </c>
      <c r="U332" s="37">
        <v>718.00387181732049</v>
      </c>
      <c r="V332" s="38">
        <v>2124.0285188173202</v>
      </c>
      <c r="W332" s="34">
        <v>18266.757508817318</v>
      </c>
      <c r="X332" s="34">
        <v>594.94500214298387</v>
      </c>
      <c r="Y332" s="33">
        <v>17671.812506674334</v>
      </c>
      <c r="Z332" s="144">
        <v>0</v>
      </c>
      <c r="AA332" s="34">
        <v>2008.2515311739344</v>
      </c>
      <c r="AB332" s="34">
        <v>1832.8749277892534</v>
      </c>
      <c r="AC332" s="34">
        <v>3550.41</v>
      </c>
      <c r="AD332" s="34">
        <v>359</v>
      </c>
      <c r="AE332" s="34">
        <v>0</v>
      </c>
      <c r="AF332" s="34">
        <v>7750.5364589631881</v>
      </c>
      <c r="AG332" s="136">
        <v>0</v>
      </c>
      <c r="AH332" s="34">
        <v>3831.3789999999995</v>
      </c>
      <c r="AI332" s="34">
        <v>0</v>
      </c>
      <c r="AJ332" s="34">
        <v>320</v>
      </c>
      <c r="AK332" s="34">
        <v>320</v>
      </c>
      <c r="AL332" s="34">
        <v>0</v>
      </c>
      <c r="AM332" s="34">
        <v>3511.3789999999995</v>
      </c>
      <c r="AN332" s="34">
        <v>3511.3789999999995</v>
      </c>
      <c r="AO332" s="34">
        <v>16142.728989999996</v>
      </c>
      <c r="AP332" s="34">
        <v>12311.349989999997</v>
      </c>
      <c r="AQ332" s="34">
        <v>3831.3790000000008</v>
      </c>
      <c r="AR332" s="34">
        <v>-9685</v>
      </c>
      <c r="AS332" s="34">
        <v>0</v>
      </c>
    </row>
    <row r="333" spans="2:45" s="1" customFormat="1" ht="14.25" x14ac:dyDescent="0.2">
      <c r="B333" s="31" t="s">
        <v>4794</v>
      </c>
      <c r="C333" s="32" t="s">
        <v>4590</v>
      </c>
      <c r="D333" s="31" t="s">
        <v>4591</v>
      </c>
      <c r="E333" s="31" t="s">
        <v>13</v>
      </c>
      <c r="F333" s="31" t="s">
        <v>11</v>
      </c>
      <c r="G333" s="31" t="s">
        <v>19</v>
      </c>
      <c r="H333" s="31" t="s">
        <v>51</v>
      </c>
      <c r="I333" s="31" t="s">
        <v>10</v>
      </c>
      <c r="J333" s="31" t="s">
        <v>21</v>
      </c>
      <c r="K333" s="31" t="s">
        <v>4592</v>
      </c>
      <c r="L333" s="33">
        <v>128</v>
      </c>
      <c r="M333" s="150">
        <v>6379.5052770000002</v>
      </c>
      <c r="N333" s="34">
        <v>89400</v>
      </c>
      <c r="O333" s="34">
        <v>0</v>
      </c>
      <c r="P333" s="30">
        <v>97031.473276999997</v>
      </c>
      <c r="Q333" s="35">
        <v>0</v>
      </c>
      <c r="R333" s="36">
        <v>0</v>
      </c>
      <c r="S333" s="36">
        <v>0</v>
      </c>
      <c r="T333" s="36">
        <v>256</v>
      </c>
      <c r="U333" s="37">
        <v>256.00138048082732</v>
      </c>
      <c r="V333" s="38">
        <v>256.00138048082732</v>
      </c>
      <c r="W333" s="34">
        <v>97287.474657480823</v>
      </c>
      <c r="X333" s="34">
        <v>0</v>
      </c>
      <c r="Y333" s="33">
        <v>97287.474657480823</v>
      </c>
      <c r="Z333" s="144">
        <v>0</v>
      </c>
      <c r="AA333" s="34">
        <v>1092.7775796369056</v>
      </c>
      <c r="AB333" s="34">
        <v>1465.7787538533009</v>
      </c>
      <c r="AC333" s="34">
        <v>694.42</v>
      </c>
      <c r="AD333" s="34">
        <v>578.61</v>
      </c>
      <c r="AE333" s="34">
        <v>0</v>
      </c>
      <c r="AF333" s="34">
        <v>3831.5863334902065</v>
      </c>
      <c r="AG333" s="136">
        <v>0</v>
      </c>
      <c r="AH333" s="34">
        <v>1251.9679999999998</v>
      </c>
      <c r="AI333" s="34">
        <v>0</v>
      </c>
      <c r="AJ333" s="34">
        <v>0</v>
      </c>
      <c r="AK333" s="34">
        <v>0</v>
      </c>
      <c r="AL333" s="34">
        <v>0</v>
      </c>
      <c r="AM333" s="34">
        <v>1251.9679999999998</v>
      </c>
      <c r="AN333" s="34">
        <v>1251.9679999999998</v>
      </c>
      <c r="AO333" s="34">
        <v>97031.473276999997</v>
      </c>
      <c r="AP333" s="34">
        <v>95779.505277000004</v>
      </c>
      <c r="AQ333" s="34">
        <v>1251.9679999999935</v>
      </c>
      <c r="AR333" s="34">
        <v>89400</v>
      </c>
      <c r="AS333" s="34">
        <v>0</v>
      </c>
    </row>
    <row r="334" spans="2:45" s="1" customFormat="1" ht="14.25" x14ac:dyDescent="0.2">
      <c r="B334" s="31" t="s">
        <v>4794</v>
      </c>
      <c r="C334" s="32" t="s">
        <v>3704</v>
      </c>
      <c r="D334" s="31" t="s">
        <v>3705</v>
      </c>
      <c r="E334" s="31" t="s">
        <v>13</v>
      </c>
      <c r="F334" s="31" t="s">
        <v>11</v>
      </c>
      <c r="G334" s="31" t="s">
        <v>19</v>
      </c>
      <c r="H334" s="31" t="s">
        <v>51</v>
      </c>
      <c r="I334" s="31" t="s">
        <v>10</v>
      </c>
      <c r="J334" s="31" t="s">
        <v>14</v>
      </c>
      <c r="K334" s="31" t="s">
        <v>3706</v>
      </c>
      <c r="L334" s="33">
        <v>9109</v>
      </c>
      <c r="M334" s="150">
        <v>672500.00477900007</v>
      </c>
      <c r="N334" s="34">
        <v>-536828.92000000004</v>
      </c>
      <c r="O334" s="34">
        <v>354028.57721697696</v>
      </c>
      <c r="P334" s="30">
        <v>417533.08477900003</v>
      </c>
      <c r="Q334" s="35">
        <v>34470.229072000002</v>
      </c>
      <c r="R334" s="36">
        <v>0</v>
      </c>
      <c r="S334" s="36">
        <v>14992.045322291471</v>
      </c>
      <c r="T334" s="36">
        <v>3225.9546777085288</v>
      </c>
      <c r="U334" s="37">
        <v>18218.09824062388</v>
      </c>
      <c r="V334" s="38">
        <v>52688.327312623878</v>
      </c>
      <c r="W334" s="34">
        <v>470221.41209162388</v>
      </c>
      <c r="X334" s="34">
        <v>28110.084979291423</v>
      </c>
      <c r="Y334" s="33">
        <v>442111.32711233245</v>
      </c>
      <c r="Z334" s="144">
        <v>79776.321416676379</v>
      </c>
      <c r="AA334" s="34">
        <v>654949.40873357735</v>
      </c>
      <c r="AB334" s="34">
        <v>155872.70601769758</v>
      </c>
      <c r="AC334" s="34">
        <v>38182.31</v>
      </c>
      <c r="AD334" s="34">
        <v>12617.658752487499</v>
      </c>
      <c r="AE334" s="34">
        <v>22677.82</v>
      </c>
      <c r="AF334" s="34">
        <v>964076.22492043872</v>
      </c>
      <c r="AG334" s="136">
        <v>500363</v>
      </c>
      <c r="AH334" s="34">
        <v>500363</v>
      </c>
      <c r="AI334" s="34">
        <v>76318</v>
      </c>
      <c r="AJ334" s="34">
        <v>76318</v>
      </c>
      <c r="AK334" s="34">
        <v>0</v>
      </c>
      <c r="AL334" s="34">
        <v>424045</v>
      </c>
      <c r="AM334" s="34">
        <v>424045</v>
      </c>
      <c r="AN334" s="34">
        <v>0</v>
      </c>
      <c r="AO334" s="34">
        <v>417533.08477900003</v>
      </c>
      <c r="AP334" s="34">
        <v>417533.08477900003</v>
      </c>
      <c r="AQ334" s="34">
        <v>0</v>
      </c>
      <c r="AR334" s="34">
        <v>-536828.92000000004</v>
      </c>
      <c r="AS334" s="34">
        <v>0</v>
      </c>
    </row>
    <row r="335" spans="2:45" s="1" customFormat="1" ht="14.25" x14ac:dyDescent="0.2">
      <c r="B335" s="31" t="s">
        <v>4794</v>
      </c>
      <c r="C335" s="32" t="s">
        <v>3165</v>
      </c>
      <c r="D335" s="31" t="s">
        <v>3166</v>
      </c>
      <c r="E335" s="31" t="s">
        <v>13</v>
      </c>
      <c r="F335" s="31" t="s">
        <v>11</v>
      </c>
      <c r="G335" s="31" t="s">
        <v>19</v>
      </c>
      <c r="H335" s="31" t="s">
        <v>51</v>
      </c>
      <c r="I335" s="31" t="s">
        <v>10</v>
      </c>
      <c r="J335" s="31" t="s">
        <v>12</v>
      </c>
      <c r="K335" s="31" t="s">
        <v>3167</v>
      </c>
      <c r="L335" s="33">
        <v>4078</v>
      </c>
      <c r="M335" s="150">
        <v>97336.884024000014</v>
      </c>
      <c r="N335" s="34">
        <v>-526</v>
      </c>
      <c r="O335" s="34">
        <v>0</v>
      </c>
      <c r="P335" s="30">
        <v>151944.57242640003</v>
      </c>
      <c r="Q335" s="35">
        <v>6727.7687530000003</v>
      </c>
      <c r="R335" s="36">
        <v>0</v>
      </c>
      <c r="S335" s="36">
        <v>4157.0524022873115</v>
      </c>
      <c r="T335" s="36">
        <v>3998.9475977126885</v>
      </c>
      <c r="U335" s="37">
        <v>8156.0439812563591</v>
      </c>
      <c r="V335" s="38">
        <v>14883.81273425636</v>
      </c>
      <c r="W335" s="34">
        <v>166828.38516065638</v>
      </c>
      <c r="X335" s="34">
        <v>7794.4732542872953</v>
      </c>
      <c r="Y335" s="33">
        <v>159033.91190636909</v>
      </c>
      <c r="Z335" s="144">
        <v>0</v>
      </c>
      <c r="AA335" s="34">
        <v>5834.4488298361139</v>
      </c>
      <c r="AB335" s="34">
        <v>34715.412416938067</v>
      </c>
      <c r="AC335" s="34">
        <v>31249.33</v>
      </c>
      <c r="AD335" s="34">
        <v>912.11023841250005</v>
      </c>
      <c r="AE335" s="34">
        <v>0</v>
      </c>
      <c r="AF335" s="34">
        <v>72711.301485186676</v>
      </c>
      <c r="AG335" s="136">
        <v>140407</v>
      </c>
      <c r="AH335" s="34">
        <v>149886.6884024</v>
      </c>
      <c r="AI335" s="34">
        <v>254</v>
      </c>
      <c r="AJ335" s="34">
        <v>9733.688402400001</v>
      </c>
      <c r="AK335" s="34">
        <v>9479.688402400001</v>
      </c>
      <c r="AL335" s="34">
        <v>140153</v>
      </c>
      <c r="AM335" s="34">
        <v>140153</v>
      </c>
      <c r="AN335" s="34">
        <v>0</v>
      </c>
      <c r="AO335" s="34">
        <v>151944.57242640003</v>
      </c>
      <c r="AP335" s="34">
        <v>142464.88402400003</v>
      </c>
      <c r="AQ335" s="34">
        <v>9479.6884024000028</v>
      </c>
      <c r="AR335" s="34">
        <v>-526</v>
      </c>
      <c r="AS335" s="34">
        <v>0</v>
      </c>
    </row>
    <row r="336" spans="2:45" s="1" customFormat="1" ht="14.25" x14ac:dyDescent="0.2">
      <c r="B336" s="31" t="s">
        <v>4794</v>
      </c>
      <c r="C336" s="32" t="s">
        <v>3554</v>
      </c>
      <c r="D336" s="31" t="s">
        <v>3555</v>
      </c>
      <c r="E336" s="31" t="s">
        <v>13</v>
      </c>
      <c r="F336" s="31" t="s">
        <v>11</v>
      </c>
      <c r="G336" s="31" t="s">
        <v>19</v>
      </c>
      <c r="H336" s="31" t="s">
        <v>51</v>
      </c>
      <c r="I336" s="31" t="s">
        <v>10</v>
      </c>
      <c r="J336" s="31" t="s">
        <v>21</v>
      </c>
      <c r="K336" s="31" t="s">
        <v>3556</v>
      </c>
      <c r="L336" s="33">
        <v>510</v>
      </c>
      <c r="M336" s="150">
        <v>44137.993948999996</v>
      </c>
      <c r="N336" s="34">
        <v>-28437.200000000001</v>
      </c>
      <c r="O336" s="34">
        <v>12249.190582632698</v>
      </c>
      <c r="P336" s="30">
        <v>25025.393948999998</v>
      </c>
      <c r="Q336" s="35">
        <v>4587.8295410000001</v>
      </c>
      <c r="R336" s="36">
        <v>0</v>
      </c>
      <c r="S336" s="36">
        <v>646.55058057167685</v>
      </c>
      <c r="T336" s="36">
        <v>373.44941942832315</v>
      </c>
      <c r="U336" s="37">
        <v>1020.0055003532965</v>
      </c>
      <c r="V336" s="38">
        <v>5607.8350413532962</v>
      </c>
      <c r="W336" s="34">
        <v>30633.228990353295</v>
      </c>
      <c r="X336" s="34">
        <v>1212.2823385716802</v>
      </c>
      <c r="Y336" s="33">
        <v>29420.946651781614</v>
      </c>
      <c r="Z336" s="144">
        <v>0</v>
      </c>
      <c r="AA336" s="34">
        <v>2165.7256423786321</v>
      </c>
      <c r="AB336" s="34">
        <v>3920.8461428360674</v>
      </c>
      <c r="AC336" s="34">
        <v>3726.75</v>
      </c>
      <c r="AD336" s="34">
        <v>307</v>
      </c>
      <c r="AE336" s="34">
        <v>0</v>
      </c>
      <c r="AF336" s="34">
        <v>10120.321785214699</v>
      </c>
      <c r="AG336" s="136">
        <v>7876</v>
      </c>
      <c r="AH336" s="34">
        <v>9324.6</v>
      </c>
      <c r="AI336" s="34">
        <v>0</v>
      </c>
      <c r="AJ336" s="34">
        <v>1448.6000000000001</v>
      </c>
      <c r="AK336" s="34">
        <v>1448.6000000000001</v>
      </c>
      <c r="AL336" s="34">
        <v>7876</v>
      </c>
      <c r="AM336" s="34">
        <v>7876</v>
      </c>
      <c r="AN336" s="34">
        <v>0</v>
      </c>
      <c r="AO336" s="34">
        <v>25025.393948999998</v>
      </c>
      <c r="AP336" s="34">
        <v>23576.793948999999</v>
      </c>
      <c r="AQ336" s="34">
        <v>1448.5999999999985</v>
      </c>
      <c r="AR336" s="34">
        <v>-30806</v>
      </c>
      <c r="AS336" s="34">
        <v>2368.7999999999993</v>
      </c>
    </row>
    <row r="337" spans="2:45" s="1" customFormat="1" ht="14.25" x14ac:dyDescent="0.2">
      <c r="B337" s="31" t="s">
        <v>4794</v>
      </c>
      <c r="C337" s="32" t="s">
        <v>49</v>
      </c>
      <c r="D337" s="31" t="s">
        <v>50</v>
      </c>
      <c r="E337" s="31" t="s">
        <v>13</v>
      </c>
      <c r="F337" s="31" t="s">
        <v>11</v>
      </c>
      <c r="G337" s="31" t="s">
        <v>19</v>
      </c>
      <c r="H337" s="31" t="s">
        <v>51</v>
      </c>
      <c r="I337" s="31" t="s">
        <v>10</v>
      </c>
      <c r="J337" s="31" t="s">
        <v>16</v>
      </c>
      <c r="K337" s="31" t="s">
        <v>52</v>
      </c>
      <c r="L337" s="33">
        <v>13972</v>
      </c>
      <c r="M337" s="150">
        <v>493560.05332499999</v>
      </c>
      <c r="N337" s="34">
        <v>-615985</v>
      </c>
      <c r="O337" s="34">
        <v>240156.82941153517</v>
      </c>
      <c r="P337" s="30">
        <v>73739.49332499993</v>
      </c>
      <c r="Q337" s="35">
        <v>39520.412971999998</v>
      </c>
      <c r="R337" s="36">
        <v>0</v>
      </c>
      <c r="S337" s="36">
        <v>21935.292090294141</v>
      </c>
      <c r="T337" s="36">
        <v>120771.9777713995</v>
      </c>
      <c r="U337" s="37">
        <v>142708.03941110757</v>
      </c>
      <c r="V337" s="38">
        <v>182228.45238310756</v>
      </c>
      <c r="W337" s="34">
        <v>255967.94570810749</v>
      </c>
      <c r="X337" s="34">
        <v>187218.97636282936</v>
      </c>
      <c r="Y337" s="33">
        <v>68748.969345278136</v>
      </c>
      <c r="Z337" s="144">
        <v>0</v>
      </c>
      <c r="AA337" s="34">
        <v>35910.537120337132</v>
      </c>
      <c r="AB337" s="34">
        <v>100410.81022944371</v>
      </c>
      <c r="AC337" s="34">
        <v>58566.61</v>
      </c>
      <c r="AD337" s="34">
        <v>8855.1784284249989</v>
      </c>
      <c r="AE337" s="34">
        <v>1736.23</v>
      </c>
      <c r="AF337" s="34">
        <v>205479.36577820583</v>
      </c>
      <c r="AG337" s="136">
        <v>107472</v>
      </c>
      <c r="AH337" s="34">
        <v>196164.44</v>
      </c>
      <c r="AI337" s="34">
        <v>0</v>
      </c>
      <c r="AJ337" s="34">
        <v>38700</v>
      </c>
      <c r="AK337" s="34">
        <v>38700</v>
      </c>
      <c r="AL337" s="34">
        <v>107472</v>
      </c>
      <c r="AM337" s="34">
        <v>157464.44</v>
      </c>
      <c r="AN337" s="34">
        <v>49992.44</v>
      </c>
      <c r="AO337" s="34">
        <v>73739.49332499993</v>
      </c>
      <c r="AP337" s="34">
        <v>-14952.946675000072</v>
      </c>
      <c r="AQ337" s="34">
        <v>88692.44</v>
      </c>
      <c r="AR337" s="34">
        <v>-615985</v>
      </c>
      <c r="AS337" s="34">
        <v>0</v>
      </c>
    </row>
    <row r="338" spans="2:45" s="1" customFormat="1" ht="14.25" x14ac:dyDescent="0.2">
      <c r="B338" s="31" t="s">
        <v>4794</v>
      </c>
      <c r="C338" s="32" t="s">
        <v>421</v>
      </c>
      <c r="D338" s="31" t="s">
        <v>422</v>
      </c>
      <c r="E338" s="31" t="s">
        <v>13</v>
      </c>
      <c r="F338" s="31" t="s">
        <v>11</v>
      </c>
      <c r="G338" s="31" t="s">
        <v>19</v>
      </c>
      <c r="H338" s="31" t="s">
        <v>51</v>
      </c>
      <c r="I338" s="31" t="s">
        <v>10</v>
      </c>
      <c r="J338" s="31" t="s">
        <v>12</v>
      </c>
      <c r="K338" s="31" t="s">
        <v>423</v>
      </c>
      <c r="L338" s="33">
        <v>1141</v>
      </c>
      <c r="M338" s="150">
        <v>1134292.4038879999</v>
      </c>
      <c r="N338" s="34">
        <v>-1456257.88</v>
      </c>
      <c r="O338" s="34">
        <v>585669.85328517167</v>
      </c>
      <c r="P338" s="30">
        <v>-18574.476111999946</v>
      </c>
      <c r="Q338" s="35">
        <v>71452.827007999993</v>
      </c>
      <c r="R338" s="36">
        <v>18574.476111999946</v>
      </c>
      <c r="S338" s="36">
        <v>0</v>
      </c>
      <c r="T338" s="36">
        <v>429814.53336209961</v>
      </c>
      <c r="U338" s="37">
        <v>448391.42741328228</v>
      </c>
      <c r="V338" s="38">
        <v>519844.25442128227</v>
      </c>
      <c r="W338" s="34">
        <v>519844.25442128227</v>
      </c>
      <c r="X338" s="34">
        <v>514217.02627717168</v>
      </c>
      <c r="Y338" s="33">
        <v>5627.2281441105879</v>
      </c>
      <c r="Z338" s="144">
        <v>719301.1515989264</v>
      </c>
      <c r="AA338" s="34">
        <v>103858.01042415049</v>
      </c>
      <c r="AB338" s="34">
        <v>88234.141553853769</v>
      </c>
      <c r="AC338" s="34">
        <v>4782.74</v>
      </c>
      <c r="AD338" s="34">
        <v>24575</v>
      </c>
      <c r="AE338" s="34">
        <v>77676.05</v>
      </c>
      <c r="AF338" s="34">
        <v>1018427.0935769307</v>
      </c>
      <c r="AG338" s="136">
        <v>380409</v>
      </c>
      <c r="AH338" s="34">
        <v>380409</v>
      </c>
      <c r="AI338" s="34">
        <v>11615</v>
      </c>
      <c r="AJ338" s="34">
        <v>11615</v>
      </c>
      <c r="AK338" s="34">
        <v>0</v>
      </c>
      <c r="AL338" s="34">
        <v>368794</v>
      </c>
      <c r="AM338" s="34">
        <v>368794</v>
      </c>
      <c r="AN338" s="34">
        <v>0</v>
      </c>
      <c r="AO338" s="34">
        <v>-18574.476111999946</v>
      </c>
      <c r="AP338" s="34">
        <v>-18574.476111999946</v>
      </c>
      <c r="AQ338" s="34">
        <v>0</v>
      </c>
      <c r="AR338" s="34">
        <v>-1456257.88</v>
      </c>
      <c r="AS338" s="34">
        <v>0</v>
      </c>
    </row>
    <row r="339" spans="2:45" s="1" customFormat="1" ht="14.25" x14ac:dyDescent="0.2">
      <c r="B339" s="31" t="s">
        <v>4794</v>
      </c>
      <c r="C339" s="32" t="s">
        <v>3763</v>
      </c>
      <c r="D339" s="31" t="s">
        <v>3764</v>
      </c>
      <c r="E339" s="31" t="s">
        <v>13</v>
      </c>
      <c r="F339" s="31" t="s">
        <v>11</v>
      </c>
      <c r="G339" s="31" t="s">
        <v>19</v>
      </c>
      <c r="H339" s="31" t="s">
        <v>51</v>
      </c>
      <c r="I339" s="31" t="s">
        <v>10</v>
      </c>
      <c r="J339" s="31" t="s">
        <v>12</v>
      </c>
      <c r="K339" s="31" t="s">
        <v>3765</v>
      </c>
      <c r="L339" s="33">
        <v>1645</v>
      </c>
      <c r="M339" s="150">
        <v>38759.957299000002</v>
      </c>
      <c r="N339" s="34">
        <v>12979</v>
      </c>
      <c r="O339" s="34">
        <v>0</v>
      </c>
      <c r="P339" s="30">
        <v>86669.957299000002</v>
      </c>
      <c r="Q339" s="35">
        <v>3166.4347499999999</v>
      </c>
      <c r="R339" s="36">
        <v>0</v>
      </c>
      <c r="S339" s="36">
        <v>3316.7685474298451</v>
      </c>
      <c r="T339" s="36">
        <v>-1.4466350889965724</v>
      </c>
      <c r="U339" s="37">
        <v>3315.3397902249758</v>
      </c>
      <c r="V339" s="38">
        <v>6481.7745402249757</v>
      </c>
      <c r="W339" s="34">
        <v>93151.731839224973</v>
      </c>
      <c r="X339" s="34">
        <v>6218.9410264298494</v>
      </c>
      <c r="Y339" s="33">
        <v>86932.790812795123</v>
      </c>
      <c r="Z339" s="144">
        <v>0</v>
      </c>
      <c r="AA339" s="34">
        <v>2337.6948417433377</v>
      </c>
      <c r="AB339" s="34">
        <v>14925.881755463966</v>
      </c>
      <c r="AC339" s="34">
        <v>6895.37</v>
      </c>
      <c r="AD339" s="34">
        <v>1116.5</v>
      </c>
      <c r="AE339" s="34">
        <v>0</v>
      </c>
      <c r="AF339" s="34">
        <v>25275.446597207305</v>
      </c>
      <c r="AG339" s="136">
        <v>34931</v>
      </c>
      <c r="AH339" s="34">
        <v>34931</v>
      </c>
      <c r="AI339" s="34">
        <v>0</v>
      </c>
      <c r="AJ339" s="34">
        <v>0</v>
      </c>
      <c r="AK339" s="34">
        <v>0</v>
      </c>
      <c r="AL339" s="34">
        <v>34931</v>
      </c>
      <c r="AM339" s="34">
        <v>34931</v>
      </c>
      <c r="AN339" s="34">
        <v>0</v>
      </c>
      <c r="AO339" s="34">
        <v>86669.957299000002</v>
      </c>
      <c r="AP339" s="34">
        <v>86669.957299000002</v>
      </c>
      <c r="AQ339" s="34">
        <v>0</v>
      </c>
      <c r="AR339" s="34">
        <v>12979</v>
      </c>
      <c r="AS339" s="34">
        <v>0</v>
      </c>
    </row>
    <row r="340" spans="2:45" s="1" customFormat="1" ht="14.25" x14ac:dyDescent="0.2">
      <c r="B340" s="31" t="s">
        <v>4794</v>
      </c>
      <c r="C340" s="32" t="s">
        <v>1250</v>
      </c>
      <c r="D340" s="31" t="s">
        <v>1251</v>
      </c>
      <c r="E340" s="31" t="s">
        <v>13</v>
      </c>
      <c r="F340" s="31" t="s">
        <v>11</v>
      </c>
      <c r="G340" s="31" t="s">
        <v>19</v>
      </c>
      <c r="H340" s="31" t="s">
        <v>51</v>
      </c>
      <c r="I340" s="31" t="s">
        <v>10</v>
      </c>
      <c r="J340" s="31" t="s">
        <v>12</v>
      </c>
      <c r="K340" s="31" t="s">
        <v>1252</v>
      </c>
      <c r="L340" s="33">
        <v>3774</v>
      </c>
      <c r="M340" s="150">
        <v>212341.1912</v>
      </c>
      <c r="N340" s="34">
        <v>-77538.5</v>
      </c>
      <c r="O340" s="34">
        <v>47312.305552559847</v>
      </c>
      <c r="P340" s="30">
        <v>252993.6912</v>
      </c>
      <c r="Q340" s="35">
        <v>10382.432328999999</v>
      </c>
      <c r="R340" s="36">
        <v>0</v>
      </c>
      <c r="S340" s="36">
        <v>0</v>
      </c>
      <c r="T340" s="36">
        <v>7548</v>
      </c>
      <c r="U340" s="37">
        <v>7548.0407026143939</v>
      </c>
      <c r="V340" s="38">
        <v>17930.473031614394</v>
      </c>
      <c r="W340" s="34">
        <v>270924.16423161438</v>
      </c>
      <c r="X340" s="34">
        <v>0</v>
      </c>
      <c r="Y340" s="33">
        <v>270924.16423161438</v>
      </c>
      <c r="Z340" s="144">
        <v>0</v>
      </c>
      <c r="AA340" s="34">
        <v>4555.3560633143652</v>
      </c>
      <c r="AB340" s="34">
        <v>27566.423977454171</v>
      </c>
      <c r="AC340" s="34">
        <v>17135.170000000002</v>
      </c>
      <c r="AD340" s="34">
        <v>4096.7838535928304</v>
      </c>
      <c r="AE340" s="34">
        <v>0</v>
      </c>
      <c r="AF340" s="34">
        <v>53353.733894361372</v>
      </c>
      <c r="AG340" s="136">
        <v>115911</v>
      </c>
      <c r="AH340" s="34">
        <v>118191</v>
      </c>
      <c r="AI340" s="34">
        <v>3180</v>
      </c>
      <c r="AJ340" s="34">
        <v>5460</v>
      </c>
      <c r="AK340" s="34">
        <v>2280</v>
      </c>
      <c r="AL340" s="34">
        <v>112731</v>
      </c>
      <c r="AM340" s="34">
        <v>112731</v>
      </c>
      <c r="AN340" s="34">
        <v>0</v>
      </c>
      <c r="AO340" s="34">
        <v>252993.6912</v>
      </c>
      <c r="AP340" s="34">
        <v>250713.6912</v>
      </c>
      <c r="AQ340" s="34">
        <v>2280</v>
      </c>
      <c r="AR340" s="34">
        <v>-78634</v>
      </c>
      <c r="AS340" s="34">
        <v>1095.5</v>
      </c>
    </row>
    <row r="341" spans="2:45" s="1" customFormat="1" ht="14.25" x14ac:dyDescent="0.2">
      <c r="B341" s="31" t="s">
        <v>4794</v>
      </c>
      <c r="C341" s="32" t="s">
        <v>1025</v>
      </c>
      <c r="D341" s="31" t="s">
        <v>1026</v>
      </c>
      <c r="E341" s="31" t="s">
        <v>13</v>
      </c>
      <c r="F341" s="31" t="s">
        <v>11</v>
      </c>
      <c r="G341" s="31" t="s">
        <v>19</v>
      </c>
      <c r="H341" s="31" t="s">
        <v>51</v>
      </c>
      <c r="I341" s="31" t="s">
        <v>10</v>
      </c>
      <c r="J341" s="31" t="s">
        <v>16</v>
      </c>
      <c r="K341" s="31" t="s">
        <v>1027</v>
      </c>
      <c r="L341" s="33">
        <v>16622</v>
      </c>
      <c r="M341" s="150">
        <v>987241.06014199997</v>
      </c>
      <c r="N341" s="34">
        <v>-220886</v>
      </c>
      <c r="O341" s="34">
        <v>61750.066329669738</v>
      </c>
      <c r="P341" s="30">
        <v>941313.76014199993</v>
      </c>
      <c r="Q341" s="35">
        <v>76637.477501999994</v>
      </c>
      <c r="R341" s="36">
        <v>0</v>
      </c>
      <c r="S341" s="36">
        <v>28846.709116582508</v>
      </c>
      <c r="T341" s="36">
        <v>4397.2908834174923</v>
      </c>
      <c r="U341" s="37">
        <v>33244.17926837744</v>
      </c>
      <c r="V341" s="38">
        <v>109881.65677037743</v>
      </c>
      <c r="W341" s="34">
        <v>1051195.4169123773</v>
      </c>
      <c r="X341" s="34">
        <v>54087.579593582428</v>
      </c>
      <c r="Y341" s="33">
        <v>997107.83731879492</v>
      </c>
      <c r="Z341" s="144">
        <v>13875.67151352204</v>
      </c>
      <c r="AA341" s="34">
        <v>19703.687654808306</v>
      </c>
      <c r="AB341" s="34">
        <v>157573.44062377056</v>
      </c>
      <c r="AC341" s="34">
        <v>69674.649999999994</v>
      </c>
      <c r="AD341" s="34">
        <v>10996.398821735174</v>
      </c>
      <c r="AE341" s="34">
        <v>4277.47</v>
      </c>
      <c r="AF341" s="34">
        <v>276101.31861383608</v>
      </c>
      <c r="AG341" s="136">
        <v>521846</v>
      </c>
      <c r="AH341" s="34">
        <v>605976.69999999995</v>
      </c>
      <c r="AI341" s="34">
        <v>0</v>
      </c>
      <c r="AJ341" s="34">
        <v>84130.700000000012</v>
      </c>
      <c r="AK341" s="34">
        <v>84130.700000000012</v>
      </c>
      <c r="AL341" s="34">
        <v>521846</v>
      </c>
      <c r="AM341" s="34">
        <v>521846</v>
      </c>
      <c r="AN341" s="34">
        <v>0</v>
      </c>
      <c r="AO341" s="34">
        <v>941313.76014199993</v>
      </c>
      <c r="AP341" s="34">
        <v>857183.06014199997</v>
      </c>
      <c r="AQ341" s="34">
        <v>84130.699999999953</v>
      </c>
      <c r="AR341" s="34">
        <v>-220886</v>
      </c>
      <c r="AS341" s="34">
        <v>0</v>
      </c>
    </row>
    <row r="342" spans="2:45" s="1" customFormat="1" ht="14.25" x14ac:dyDescent="0.2">
      <c r="B342" s="31" t="s">
        <v>4794</v>
      </c>
      <c r="C342" s="32" t="s">
        <v>724</v>
      </c>
      <c r="D342" s="31" t="s">
        <v>725</v>
      </c>
      <c r="E342" s="31" t="s">
        <v>13</v>
      </c>
      <c r="F342" s="31" t="s">
        <v>11</v>
      </c>
      <c r="G342" s="31" t="s">
        <v>19</v>
      </c>
      <c r="H342" s="31" t="s">
        <v>51</v>
      </c>
      <c r="I342" s="31" t="s">
        <v>10</v>
      </c>
      <c r="J342" s="31" t="s">
        <v>21</v>
      </c>
      <c r="K342" s="31" t="s">
        <v>726</v>
      </c>
      <c r="L342" s="33">
        <v>557</v>
      </c>
      <c r="M342" s="150">
        <v>29918.058375000001</v>
      </c>
      <c r="N342" s="34">
        <v>-27356</v>
      </c>
      <c r="O342" s="34">
        <v>17228.440668432188</v>
      </c>
      <c r="P342" s="30">
        <v>10711.058375000001</v>
      </c>
      <c r="Q342" s="35">
        <v>1334.466373</v>
      </c>
      <c r="R342" s="36">
        <v>0</v>
      </c>
      <c r="S342" s="36">
        <v>538.23625485734965</v>
      </c>
      <c r="T342" s="36">
        <v>4649.4888055254523</v>
      </c>
      <c r="U342" s="37">
        <v>5187.7530352069562</v>
      </c>
      <c r="V342" s="38">
        <v>6522.2194082069564</v>
      </c>
      <c r="W342" s="34">
        <v>17233.277783206955</v>
      </c>
      <c r="X342" s="34">
        <v>6663.0656212895356</v>
      </c>
      <c r="Y342" s="33">
        <v>10570.21216191742</v>
      </c>
      <c r="Z342" s="144">
        <v>0</v>
      </c>
      <c r="AA342" s="34">
        <v>237.54217332565645</v>
      </c>
      <c r="AB342" s="34">
        <v>4166.8851930351493</v>
      </c>
      <c r="AC342" s="34">
        <v>2760.23</v>
      </c>
      <c r="AD342" s="34">
        <v>0</v>
      </c>
      <c r="AE342" s="34">
        <v>0</v>
      </c>
      <c r="AF342" s="34">
        <v>7164.6573663608051</v>
      </c>
      <c r="AG342" s="136">
        <v>21691</v>
      </c>
      <c r="AH342" s="34">
        <v>22041</v>
      </c>
      <c r="AI342" s="34">
        <v>0</v>
      </c>
      <c r="AJ342" s="34">
        <v>350</v>
      </c>
      <c r="AK342" s="34">
        <v>350</v>
      </c>
      <c r="AL342" s="34">
        <v>21691</v>
      </c>
      <c r="AM342" s="34">
        <v>21691</v>
      </c>
      <c r="AN342" s="34">
        <v>0</v>
      </c>
      <c r="AO342" s="34">
        <v>10711.058375000001</v>
      </c>
      <c r="AP342" s="34">
        <v>10361.058375000001</v>
      </c>
      <c r="AQ342" s="34">
        <v>350</v>
      </c>
      <c r="AR342" s="34">
        <v>-27356</v>
      </c>
      <c r="AS342" s="34">
        <v>0</v>
      </c>
    </row>
    <row r="343" spans="2:45" s="1" customFormat="1" ht="14.25" x14ac:dyDescent="0.2">
      <c r="B343" s="31" t="s">
        <v>4794</v>
      </c>
      <c r="C343" s="32" t="s">
        <v>68</v>
      </c>
      <c r="D343" s="31" t="s">
        <v>69</v>
      </c>
      <c r="E343" s="31" t="s">
        <v>13</v>
      </c>
      <c r="F343" s="31" t="s">
        <v>11</v>
      </c>
      <c r="G343" s="31" t="s">
        <v>19</v>
      </c>
      <c r="H343" s="31" t="s">
        <v>51</v>
      </c>
      <c r="I343" s="31" t="s">
        <v>10</v>
      </c>
      <c r="J343" s="31" t="s">
        <v>21</v>
      </c>
      <c r="K343" s="31" t="s">
        <v>70</v>
      </c>
      <c r="L343" s="33">
        <v>611</v>
      </c>
      <c r="M343" s="150">
        <v>29874.517179999999</v>
      </c>
      <c r="N343" s="34">
        <v>-10695</v>
      </c>
      <c r="O343" s="34">
        <v>9607.4</v>
      </c>
      <c r="P343" s="30">
        <v>9528.30818</v>
      </c>
      <c r="Q343" s="35">
        <v>906.49077999999997</v>
      </c>
      <c r="R343" s="36">
        <v>0</v>
      </c>
      <c r="S343" s="36">
        <v>515.55986285734093</v>
      </c>
      <c r="T343" s="36">
        <v>706.44013714265907</v>
      </c>
      <c r="U343" s="37">
        <v>1222.0065896389494</v>
      </c>
      <c r="V343" s="38">
        <v>2128.4973696389493</v>
      </c>
      <c r="W343" s="34">
        <v>11656.80554963895</v>
      </c>
      <c r="X343" s="34">
        <v>966.67474285733988</v>
      </c>
      <c r="Y343" s="33">
        <v>10690.13080678161</v>
      </c>
      <c r="Z343" s="144">
        <v>0</v>
      </c>
      <c r="AA343" s="34">
        <v>1158.1785479100188</v>
      </c>
      <c r="AB343" s="34">
        <v>1443.5646882256651</v>
      </c>
      <c r="AC343" s="34">
        <v>2561.14</v>
      </c>
      <c r="AD343" s="34">
        <v>243.02037369999999</v>
      </c>
      <c r="AE343" s="34">
        <v>0</v>
      </c>
      <c r="AF343" s="34">
        <v>5405.9036098356837</v>
      </c>
      <c r="AG343" s="136">
        <v>250</v>
      </c>
      <c r="AH343" s="34">
        <v>7063.7909999999993</v>
      </c>
      <c r="AI343" s="34">
        <v>0</v>
      </c>
      <c r="AJ343" s="34">
        <v>1087.6000000000001</v>
      </c>
      <c r="AK343" s="34">
        <v>1087.6000000000001</v>
      </c>
      <c r="AL343" s="34">
        <v>250</v>
      </c>
      <c r="AM343" s="34">
        <v>5976.1909999999989</v>
      </c>
      <c r="AN343" s="34">
        <v>5726.1909999999989</v>
      </c>
      <c r="AO343" s="34">
        <v>9528.30818</v>
      </c>
      <c r="AP343" s="34">
        <v>2714.5171800000007</v>
      </c>
      <c r="AQ343" s="34">
        <v>6813.7909999999993</v>
      </c>
      <c r="AR343" s="34">
        <v>-10695</v>
      </c>
      <c r="AS343" s="34">
        <v>0</v>
      </c>
    </row>
    <row r="344" spans="2:45" s="1" customFormat="1" ht="14.25" x14ac:dyDescent="0.2">
      <c r="B344" s="31" t="s">
        <v>4794</v>
      </c>
      <c r="C344" s="32" t="s">
        <v>463</v>
      </c>
      <c r="D344" s="31" t="s">
        <v>464</v>
      </c>
      <c r="E344" s="31" t="s">
        <v>13</v>
      </c>
      <c r="F344" s="31" t="s">
        <v>11</v>
      </c>
      <c r="G344" s="31" t="s">
        <v>19</v>
      </c>
      <c r="H344" s="31" t="s">
        <v>51</v>
      </c>
      <c r="I344" s="31" t="s">
        <v>10</v>
      </c>
      <c r="J344" s="31" t="s">
        <v>21</v>
      </c>
      <c r="K344" s="31" t="s">
        <v>465</v>
      </c>
      <c r="L344" s="33">
        <v>386</v>
      </c>
      <c r="M344" s="150">
        <v>29028.781040999998</v>
      </c>
      <c r="N344" s="34">
        <v>47780</v>
      </c>
      <c r="O344" s="34">
        <v>0</v>
      </c>
      <c r="P344" s="30">
        <v>85588.781040999995</v>
      </c>
      <c r="Q344" s="35">
        <v>2279.8740760000001</v>
      </c>
      <c r="R344" s="36">
        <v>0</v>
      </c>
      <c r="S344" s="36">
        <v>394.58470628586576</v>
      </c>
      <c r="T344" s="36">
        <v>377.41529371413424</v>
      </c>
      <c r="U344" s="37">
        <v>772.00416301249504</v>
      </c>
      <c r="V344" s="38">
        <v>3051.8782390124952</v>
      </c>
      <c r="W344" s="34">
        <v>88640.659280012493</v>
      </c>
      <c r="X344" s="34">
        <v>739.8463242858852</v>
      </c>
      <c r="Y344" s="33">
        <v>87900.812955726607</v>
      </c>
      <c r="Z344" s="144">
        <v>0</v>
      </c>
      <c r="AA344" s="34">
        <v>14389.463606156882</v>
      </c>
      <c r="AB344" s="34">
        <v>2281.8278678774004</v>
      </c>
      <c r="AC344" s="34">
        <v>3367.02</v>
      </c>
      <c r="AD344" s="34">
        <v>513</v>
      </c>
      <c r="AE344" s="34">
        <v>0</v>
      </c>
      <c r="AF344" s="34">
        <v>20551.311474034283</v>
      </c>
      <c r="AG344" s="136">
        <v>8780</v>
      </c>
      <c r="AH344" s="34">
        <v>8780</v>
      </c>
      <c r="AI344" s="34">
        <v>0</v>
      </c>
      <c r="AJ344" s="34">
        <v>0</v>
      </c>
      <c r="AK344" s="34">
        <v>0</v>
      </c>
      <c r="AL344" s="34">
        <v>8780</v>
      </c>
      <c r="AM344" s="34">
        <v>8780</v>
      </c>
      <c r="AN344" s="34">
        <v>0</v>
      </c>
      <c r="AO344" s="34">
        <v>85588.781040999995</v>
      </c>
      <c r="AP344" s="34">
        <v>85588.781040999995</v>
      </c>
      <c r="AQ344" s="34">
        <v>0</v>
      </c>
      <c r="AR344" s="34">
        <v>47780</v>
      </c>
      <c r="AS344" s="34">
        <v>0</v>
      </c>
    </row>
    <row r="345" spans="2:45" s="1" customFormat="1" ht="14.25" x14ac:dyDescent="0.2">
      <c r="B345" s="31" t="s">
        <v>4794</v>
      </c>
      <c r="C345" s="32" t="s">
        <v>2123</v>
      </c>
      <c r="D345" s="31" t="s">
        <v>2124</v>
      </c>
      <c r="E345" s="31" t="s">
        <v>13</v>
      </c>
      <c r="F345" s="31" t="s">
        <v>11</v>
      </c>
      <c r="G345" s="31" t="s">
        <v>19</v>
      </c>
      <c r="H345" s="31" t="s">
        <v>51</v>
      </c>
      <c r="I345" s="31" t="s">
        <v>10</v>
      </c>
      <c r="J345" s="31" t="s">
        <v>15</v>
      </c>
      <c r="K345" s="31" t="s">
        <v>2125</v>
      </c>
      <c r="L345" s="33">
        <v>21891</v>
      </c>
      <c r="M345" s="150">
        <v>811787.05246199993</v>
      </c>
      <c r="N345" s="34">
        <v>-495109</v>
      </c>
      <c r="O345" s="34">
        <v>232878.89411574049</v>
      </c>
      <c r="P345" s="30">
        <v>397858.7577081999</v>
      </c>
      <c r="Q345" s="35">
        <v>62734.692405000002</v>
      </c>
      <c r="R345" s="36">
        <v>0</v>
      </c>
      <c r="S345" s="36">
        <v>51120.351264019628</v>
      </c>
      <c r="T345" s="36">
        <v>-396.58171448165376</v>
      </c>
      <c r="U345" s="37">
        <v>50724.043077629198</v>
      </c>
      <c r="V345" s="38">
        <v>113458.7354826292</v>
      </c>
      <c r="W345" s="34">
        <v>511317.49319082912</v>
      </c>
      <c r="X345" s="34">
        <v>95850.658620019618</v>
      </c>
      <c r="Y345" s="33">
        <v>415466.8345708095</v>
      </c>
      <c r="Z345" s="144">
        <v>0</v>
      </c>
      <c r="AA345" s="34">
        <v>37124.321768362752</v>
      </c>
      <c r="AB345" s="34">
        <v>246686.34868580598</v>
      </c>
      <c r="AC345" s="34">
        <v>91760.79</v>
      </c>
      <c r="AD345" s="34">
        <v>29449.207727042693</v>
      </c>
      <c r="AE345" s="34">
        <v>455.88</v>
      </c>
      <c r="AF345" s="34">
        <v>405476.5481812114</v>
      </c>
      <c r="AG345" s="136">
        <v>499677</v>
      </c>
      <c r="AH345" s="34">
        <v>522334.70524619997</v>
      </c>
      <c r="AI345" s="34">
        <v>58521</v>
      </c>
      <c r="AJ345" s="34">
        <v>81178.705246199999</v>
      </c>
      <c r="AK345" s="34">
        <v>22657.705246199999</v>
      </c>
      <c r="AL345" s="34">
        <v>441156</v>
      </c>
      <c r="AM345" s="34">
        <v>441156</v>
      </c>
      <c r="AN345" s="34">
        <v>0</v>
      </c>
      <c r="AO345" s="34">
        <v>397858.7577081999</v>
      </c>
      <c r="AP345" s="34">
        <v>375201.05246199993</v>
      </c>
      <c r="AQ345" s="34">
        <v>22657.70524619997</v>
      </c>
      <c r="AR345" s="34">
        <v>-495109</v>
      </c>
      <c r="AS345" s="34">
        <v>0</v>
      </c>
    </row>
    <row r="346" spans="2:45" s="1" customFormat="1" ht="14.25" x14ac:dyDescent="0.2">
      <c r="B346" s="31" t="s">
        <v>4794</v>
      </c>
      <c r="C346" s="32" t="s">
        <v>3461</v>
      </c>
      <c r="D346" s="31" t="s">
        <v>3462</v>
      </c>
      <c r="E346" s="31" t="s">
        <v>13</v>
      </c>
      <c r="F346" s="31" t="s">
        <v>11</v>
      </c>
      <c r="G346" s="31" t="s">
        <v>19</v>
      </c>
      <c r="H346" s="31" t="s">
        <v>51</v>
      </c>
      <c r="I346" s="31" t="s">
        <v>10</v>
      </c>
      <c r="J346" s="31" t="s">
        <v>12</v>
      </c>
      <c r="K346" s="31" t="s">
        <v>3463</v>
      </c>
      <c r="L346" s="33">
        <v>1459</v>
      </c>
      <c r="M346" s="150">
        <v>68222.264691999997</v>
      </c>
      <c r="N346" s="34">
        <v>-86445</v>
      </c>
      <c r="O346" s="34">
        <v>49633.33690529356</v>
      </c>
      <c r="P346" s="30">
        <v>-27125.535308000006</v>
      </c>
      <c r="Q346" s="35">
        <v>3158.4331459999999</v>
      </c>
      <c r="R346" s="36">
        <v>27125.535308000006</v>
      </c>
      <c r="S346" s="36">
        <v>0</v>
      </c>
      <c r="T346" s="36">
        <v>37632.175685010166</v>
      </c>
      <c r="U346" s="37">
        <v>64758.06019917599</v>
      </c>
      <c r="V346" s="38">
        <v>67916.493345175986</v>
      </c>
      <c r="W346" s="34">
        <v>67916.493345175986</v>
      </c>
      <c r="X346" s="34">
        <v>46474.903759293549</v>
      </c>
      <c r="Y346" s="33">
        <v>21441.589585882437</v>
      </c>
      <c r="Z346" s="144">
        <v>0</v>
      </c>
      <c r="AA346" s="34">
        <v>2530.828146327965</v>
      </c>
      <c r="AB346" s="34">
        <v>16724.076999252993</v>
      </c>
      <c r="AC346" s="34">
        <v>10749.560000000001</v>
      </c>
      <c r="AD346" s="34">
        <v>4033.6755296249994</v>
      </c>
      <c r="AE346" s="34">
        <v>207</v>
      </c>
      <c r="AF346" s="34">
        <v>34245.140675205956</v>
      </c>
      <c r="AG346" s="136">
        <v>47256</v>
      </c>
      <c r="AH346" s="34">
        <v>48769.2</v>
      </c>
      <c r="AI346" s="34">
        <v>2133</v>
      </c>
      <c r="AJ346" s="34">
        <v>3646.2000000000003</v>
      </c>
      <c r="AK346" s="34">
        <v>1513.2000000000003</v>
      </c>
      <c r="AL346" s="34">
        <v>45123</v>
      </c>
      <c r="AM346" s="34">
        <v>45123</v>
      </c>
      <c r="AN346" s="34">
        <v>0</v>
      </c>
      <c r="AO346" s="34">
        <v>-27125.535308000006</v>
      </c>
      <c r="AP346" s="34">
        <v>-28638.735308000007</v>
      </c>
      <c r="AQ346" s="34">
        <v>1513.2000000000007</v>
      </c>
      <c r="AR346" s="34">
        <v>-86445</v>
      </c>
      <c r="AS346" s="34">
        <v>0</v>
      </c>
    </row>
    <row r="347" spans="2:45" s="1" customFormat="1" ht="14.25" x14ac:dyDescent="0.2">
      <c r="B347" s="31" t="s">
        <v>4794</v>
      </c>
      <c r="C347" s="32" t="s">
        <v>2174</v>
      </c>
      <c r="D347" s="31" t="s">
        <v>2175</v>
      </c>
      <c r="E347" s="31" t="s">
        <v>13</v>
      </c>
      <c r="F347" s="31" t="s">
        <v>11</v>
      </c>
      <c r="G347" s="31" t="s">
        <v>19</v>
      </c>
      <c r="H347" s="31" t="s">
        <v>51</v>
      </c>
      <c r="I347" s="31" t="s">
        <v>10</v>
      </c>
      <c r="J347" s="31" t="s">
        <v>21</v>
      </c>
      <c r="K347" s="31" t="s">
        <v>2176</v>
      </c>
      <c r="L347" s="33">
        <v>109</v>
      </c>
      <c r="M347" s="150">
        <v>3221.8085689221948</v>
      </c>
      <c r="N347" s="34">
        <v>0</v>
      </c>
      <c r="O347" s="34">
        <v>0</v>
      </c>
      <c r="P347" s="30">
        <v>0</v>
      </c>
      <c r="Q347" s="35">
        <v>0</v>
      </c>
      <c r="R347" s="36">
        <v>0</v>
      </c>
      <c r="S347" s="36">
        <v>56.401942857164521</v>
      </c>
      <c r="T347" s="36">
        <v>161.59805714283547</v>
      </c>
      <c r="U347" s="37">
        <v>218.00117556570456</v>
      </c>
      <c r="V347" s="38">
        <v>218.00117556570456</v>
      </c>
      <c r="W347" s="34">
        <v>218.00117556570456</v>
      </c>
      <c r="X347" s="34">
        <v>56.401942857164499</v>
      </c>
      <c r="Y347" s="33">
        <v>161.59923270854006</v>
      </c>
      <c r="Z347" s="144">
        <v>35.151408693120665</v>
      </c>
      <c r="AA347" s="34">
        <v>2262.2064479042415</v>
      </c>
      <c r="AB347" s="34">
        <v>1454.5366569780847</v>
      </c>
      <c r="AC347" s="34">
        <v>907.46</v>
      </c>
      <c r="AD347" s="34">
        <v>104.5</v>
      </c>
      <c r="AE347" s="34">
        <v>0</v>
      </c>
      <c r="AF347" s="34">
        <v>4763.8545135754466</v>
      </c>
      <c r="AG347" s="136">
        <v>0</v>
      </c>
      <c r="AH347" s="34">
        <v>0</v>
      </c>
      <c r="AI347" s="34">
        <v>0</v>
      </c>
      <c r="AJ347" s="34">
        <v>0</v>
      </c>
      <c r="AK347" s="34">
        <v>0</v>
      </c>
      <c r="AL347" s="34">
        <v>0</v>
      </c>
      <c r="AM347" s="34">
        <v>0</v>
      </c>
      <c r="AN347" s="34">
        <v>0</v>
      </c>
      <c r="AO347" s="34">
        <v>0</v>
      </c>
      <c r="AP347" s="34">
        <v>0</v>
      </c>
      <c r="AQ347" s="34">
        <v>0</v>
      </c>
      <c r="AR347" s="34">
        <v>0</v>
      </c>
      <c r="AS347" s="34">
        <v>0</v>
      </c>
    </row>
    <row r="348" spans="2:45" s="1" customFormat="1" ht="14.25" x14ac:dyDescent="0.2">
      <c r="B348" s="31" t="s">
        <v>4794</v>
      </c>
      <c r="C348" s="32" t="s">
        <v>919</v>
      </c>
      <c r="D348" s="31" t="s">
        <v>920</v>
      </c>
      <c r="E348" s="31" t="s">
        <v>13</v>
      </c>
      <c r="F348" s="31" t="s">
        <v>11</v>
      </c>
      <c r="G348" s="31" t="s">
        <v>19</v>
      </c>
      <c r="H348" s="31" t="s">
        <v>51</v>
      </c>
      <c r="I348" s="31" t="s">
        <v>10</v>
      </c>
      <c r="J348" s="31" t="s">
        <v>12</v>
      </c>
      <c r="K348" s="31" t="s">
        <v>921</v>
      </c>
      <c r="L348" s="33">
        <v>3475</v>
      </c>
      <c r="M348" s="150">
        <v>76288.854323999985</v>
      </c>
      <c r="N348" s="34">
        <v>-6273</v>
      </c>
      <c r="O348" s="34">
        <v>0</v>
      </c>
      <c r="P348" s="30">
        <v>77989.854323999956</v>
      </c>
      <c r="Q348" s="35">
        <v>6097.3938879999996</v>
      </c>
      <c r="R348" s="36">
        <v>0</v>
      </c>
      <c r="S348" s="36">
        <v>5682.6345337164685</v>
      </c>
      <c r="T348" s="36">
        <v>1267.3654662835315</v>
      </c>
      <c r="U348" s="37">
        <v>6950.0374778974619</v>
      </c>
      <c r="V348" s="38">
        <v>13047.431365897461</v>
      </c>
      <c r="W348" s="34">
        <v>91037.285689897413</v>
      </c>
      <c r="X348" s="34">
        <v>10654.939750716469</v>
      </c>
      <c r="Y348" s="33">
        <v>80382.345939180945</v>
      </c>
      <c r="Z348" s="144">
        <v>0</v>
      </c>
      <c r="AA348" s="34">
        <v>5431.745899513654</v>
      </c>
      <c r="AB348" s="34">
        <v>22209.544954051598</v>
      </c>
      <c r="AC348" s="34">
        <v>15353.41</v>
      </c>
      <c r="AD348" s="34">
        <v>412.5</v>
      </c>
      <c r="AE348" s="34">
        <v>0</v>
      </c>
      <c r="AF348" s="34">
        <v>43407.200853565257</v>
      </c>
      <c r="AG348" s="136">
        <v>64624</v>
      </c>
      <c r="AH348" s="34">
        <v>70504</v>
      </c>
      <c r="AI348" s="34">
        <v>0</v>
      </c>
      <c r="AJ348" s="34">
        <v>5880</v>
      </c>
      <c r="AK348" s="34">
        <v>5880</v>
      </c>
      <c r="AL348" s="34">
        <v>64624</v>
      </c>
      <c r="AM348" s="34">
        <v>64624</v>
      </c>
      <c r="AN348" s="34">
        <v>0</v>
      </c>
      <c r="AO348" s="34">
        <v>77989.854323999956</v>
      </c>
      <c r="AP348" s="34">
        <v>72109.854323999956</v>
      </c>
      <c r="AQ348" s="34">
        <v>5880</v>
      </c>
      <c r="AR348" s="34">
        <v>-13312</v>
      </c>
      <c r="AS348" s="34">
        <v>7039</v>
      </c>
    </row>
    <row r="349" spans="2:45" s="1" customFormat="1" ht="14.25" x14ac:dyDescent="0.2">
      <c r="B349" s="31" t="s">
        <v>4794</v>
      </c>
      <c r="C349" s="32" t="s">
        <v>571</v>
      </c>
      <c r="D349" s="31" t="s">
        <v>572</v>
      </c>
      <c r="E349" s="31" t="s">
        <v>13</v>
      </c>
      <c r="F349" s="31" t="s">
        <v>11</v>
      </c>
      <c r="G349" s="31" t="s">
        <v>19</v>
      </c>
      <c r="H349" s="31" t="s">
        <v>51</v>
      </c>
      <c r="I349" s="31" t="s">
        <v>10</v>
      </c>
      <c r="J349" s="31" t="s">
        <v>12</v>
      </c>
      <c r="K349" s="31" t="s">
        <v>573</v>
      </c>
      <c r="L349" s="33">
        <v>2005</v>
      </c>
      <c r="M349" s="150">
        <v>120224.93433400002</v>
      </c>
      <c r="N349" s="34">
        <v>-11147</v>
      </c>
      <c r="O349" s="34">
        <v>1105.5122942639287</v>
      </c>
      <c r="P349" s="30">
        <v>117122.93433400002</v>
      </c>
      <c r="Q349" s="35">
        <v>6494.8453730000001</v>
      </c>
      <c r="R349" s="36">
        <v>0</v>
      </c>
      <c r="S349" s="36">
        <v>1534.1176708577318</v>
      </c>
      <c r="T349" s="36">
        <v>2475.8823291422682</v>
      </c>
      <c r="U349" s="37">
        <v>4010.0216239379602</v>
      </c>
      <c r="V349" s="38">
        <v>10504.866996937961</v>
      </c>
      <c r="W349" s="34">
        <v>127627.80133093797</v>
      </c>
      <c r="X349" s="34">
        <v>2876.4706328577158</v>
      </c>
      <c r="Y349" s="33">
        <v>124751.33069808026</v>
      </c>
      <c r="Z349" s="144">
        <v>0</v>
      </c>
      <c r="AA349" s="34">
        <v>9983.9809383323282</v>
      </c>
      <c r="AB349" s="34">
        <v>12089.337842478715</v>
      </c>
      <c r="AC349" s="34">
        <v>8404.3799999999992</v>
      </c>
      <c r="AD349" s="34">
        <v>1515.1955776</v>
      </c>
      <c r="AE349" s="34">
        <v>0</v>
      </c>
      <c r="AF349" s="34">
        <v>31992.894358411042</v>
      </c>
      <c r="AG349" s="136">
        <v>39809</v>
      </c>
      <c r="AH349" s="34">
        <v>39809</v>
      </c>
      <c r="AI349" s="34">
        <v>4162</v>
      </c>
      <c r="AJ349" s="34">
        <v>4162</v>
      </c>
      <c r="AK349" s="34">
        <v>0</v>
      </c>
      <c r="AL349" s="34">
        <v>35647</v>
      </c>
      <c r="AM349" s="34">
        <v>35647</v>
      </c>
      <c r="AN349" s="34">
        <v>0</v>
      </c>
      <c r="AO349" s="34">
        <v>117122.93433400002</v>
      </c>
      <c r="AP349" s="34">
        <v>117122.93433400002</v>
      </c>
      <c r="AQ349" s="34">
        <v>0</v>
      </c>
      <c r="AR349" s="34">
        <v>-11147</v>
      </c>
      <c r="AS349" s="34">
        <v>0</v>
      </c>
    </row>
    <row r="350" spans="2:45" s="1" customFormat="1" ht="14.25" x14ac:dyDescent="0.2">
      <c r="B350" s="31" t="s">
        <v>4794</v>
      </c>
      <c r="C350" s="32" t="s">
        <v>412</v>
      </c>
      <c r="D350" s="31" t="s">
        <v>413</v>
      </c>
      <c r="E350" s="31" t="s">
        <v>13</v>
      </c>
      <c r="F350" s="31" t="s">
        <v>11</v>
      </c>
      <c r="G350" s="31" t="s">
        <v>19</v>
      </c>
      <c r="H350" s="31" t="s">
        <v>51</v>
      </c>
      <c r="I350" s="31" t="s">
        <v>10</v>
      </c>
      <c r="J350" s="31" t="s">
        <v>12</v>
      </c>
      <c r="K350" s="31" t="s">
        <v>414</v>
      </c>
      <c r="L350" s="33">
        <v>3127</v>
      </c>
      <c r="M350" s="150">
        <v>83484.843575000006</v>
      </c>
      <c r="N350" s="34">
        <v>-3967</v>
      </c>
      <c r="O350" s="34">
        <v>2383.0290777714545</v>
      </c>
      <c r="P350" s="30">
        <v>115767.37357500001</v>
      </c>
      <c r="Q350" s="35">
        <v>3882.1340519999999</v>
      </c>
      <c r="R350" s="36">
        <v>0</v>
      </c>
      <c r="S350" s="36">
        <v>4053.0312925729845</v>
      </c>
      <c r="T350" s="36">
        <v>2200.9687074270155</v>
      </c>
      <c r="U350" s="37">
        <v>6254.033724715212</v>
      </c>
      <c r="V350" s="38">
        <v>10136.167776715212</v>
      </c>
      <c r="W350" s="34">
        <v>125903.54135171522</v>
      </c>
      <c r="X350" s="34">
        <v>7599.4336735729885</v>
      </c>
      <c r="Y350" s="33">
        <v>118304.10767814223</v>
      </c>
      <c r="Z350" s="144">
        <v>0</v>
      </c>
      <c r="AA350" s="34">
        <v>32476.142113642352</v>
      </c>
      <c r="AB350" s="34">
        <v>16235.351665555423</v>
      </c>
      <c r="AC350" s="34">
        <v>25321.72</v>
      </c>
      <c r="AD350" s="34">
        <v>1986.2162884591096</v>
      </c>
      <c r="AE350" s="34">
        <v>1371.42</v>
      </c>
      <c r="AF350" s="34">
        <v>77390.85006765688</v>
      </c>
      <c r="AG350" s="136">
        <v>32810</v>
      </c>
      <c r="AH350" s="34">
        <v>36249.53</v>
      </c>
      <c r="AI350" s="34">
        <v>0</v>
      </c>
      <c r="AJ350" s="34">
        <v>1258.4000000000001</v>
      </c>
      <c r="AK350" s="34">
        <v>1258.4000000000001</v>
      </c>
      <c r="AL350" s="34">
        <v>32810</v>
      </c>
      <c r="AM350" s="34">
        <v>34991.129999999997</v>
      </c>
      <c r="AN350" s="34">
        <v>2181.1299999999974</v>
      </c>
      <c r="AO350" s="34">
        <v>115767.37357500001</v>
      </c>
      <c r="AP350" s="34">
        <v>112327.84357500001</v>
      </c>
      <c r="AQ350" s="34">
        <v>3439.5299999999988</v>
      </c>
      <c r="AR350" s="34">
        <v>-3967</v>
      </c>
      <c r="AS350" s="34">
        <v>0</v>
      </c>
    </row>
    <row r="351" spans="2:45" s="1" customFormat="1" ht="14.25" x14ac:dyDescent="0.2">
      <c r="B351" s="31" t="s">
        <v>4794</v>
      </c>
      <c r="C351" s="32" t="s">
        <v>2389</v>
      </c>
      <c r="D351" s="31" t="s">
        <v>2390</v>
      </c>
      <c r="E351" s="31" t="s">
        <v>13</v>
      </c>
      <c r="F351" s="31" t="s">
        <v>11</v>
      </c>
      <c r="G351" s="31" t="s">
        <v>19</v>
      </c>
      <c r="H351" s="31" t="s">
        <v>51</v>
      </c>
      <c r="I351" s="31" t="s">
        <v>10</v>
      </c>
      <c r="J351" s="31" t="s">
        <v>14</v>
      </c>
      <c r="K351" s="31" t="s">
        <v>2391</v>
      </c>
      <c r="L351" s="33">
        <v>5295</v>
      </c>
      <c r="M351" s="150">
        <v>412144.56987300003</v>
      </c>
      <c r="N351" s="34">
        <v>-210263.54000000004</v>
      </c>
      <c r="O351" s="34">
        <v>133703.49269450796</v>
      </c>
      <c r="P351" s="30">
        <v>545663.48686029995</v>
      </c>
      <c r="Q351" s="35">
        <v>10224.947618</v>
      </c>
      <c r="R351" s="36">
        <v>0</v>
      </c>
      <c r="S351" s="36">
        <v>4066.1719817158469</v>
      </c>
      <c r="T351" s="36">
        <v>6523.8280182841536</v>
      </c>
      <c r="U351" s="37">
        <v>10590.057106609227</v>
      </c>
      <c r="V351" s="38">
        <v>20815.004724609229</v>
      </c>
      <c r="W351" s="34">
        <v>566478.49158490915</v>
      </c>
      <c r="X351" s="34">
        <v>7624.0724657158135</v>
      </c>
      <c r="Y351" s="33">
        <v>558854.41911919334</v>
      </c>
      <c r="Z351" s="144">
        <v>272465.42453616287</v>
      </c>
      <c r="AA351" s="34">
        <v>6334.5095661387995</v>
      </c>
      <c r="AB351" s="34">
        <v>121570.69291292077</v>
      </c>
      <c r="AC351" s="34">
        <v>22195.119999999999</v>
      </c>
      <c r="AD351" s="34">
        <v>9738.6649999999991</v>
      </c>
      <c r="AE351" s="34">
        <v>32552.41</v>
      </c>
      <c r="AF351" s="34">
        <v>464856.82201522239</v>
      </c>
      <c r="AG351" s="136">
        <v>395572</v>
      </c>
      <c r="AH351" s="34">
        <v>401168.45698730001</v>
      </c>
      <c r="AI351" s="34">
        <v>35618</v>
      </c>
      <c r="AJ351" s="34">
        <v>41214.456987300007</v>
      </c>
      <c r="AK351" s="34">
        <v>5596.4569873000073</v>
      </c>
      <c r="AL351" s="34">
        <v>359954</v>
      </c>
      <c r="AM351" s="34">
        <v>359954</v>
      </c>
      <c r="AN351" s="34">
        <v>0</v>
      </c>
      <c r="AO351" s="34">
        <v>545663.48686029995</v>
      </c>
      <c r="AP351" s="34">
        <v>540067.02987299999</v>
      </c>
      <c r="AQ351" s="34">
        <v>5596.4569872999564</v>
      </c>
      <c r="AR351" s="34">
        <v>-555363.54</v>
      </c>
      <c r="AS351" s="34">
        <v>345100</v>
      </c>
    </row>
    <row r="352" spans="2:45" s="1" customFormat="1" ht="14.25" x14ac:dyDescent="0.2">
      <c r="B352" s="31" t="s">
        <v>4794</v>
      </c>
      <c r="C352" s="32" t="s">
        <v>3296</v>
      </c>
      <c r="D352" s="31" t="s">
        <v>3297</v>
      </c>
      <c r="E352" s="31" t="s">
        <v>13</v>
      </c>
      <c r="F352" s="31" t="s">
        <v>11</v>
      </c>
      <c r="G352" s="31" t="s">
        <v>19</v>
      </c>
      <c r="H352" s="31" t="s">
        <v>51</v>
      </c>
      <c r="I352" s="31" t="s">
        <v>10</v>
      </c>
      <c r="J352" s="31" t="s">
        <v>16</v>
      </c>
      <c r="K352" s="31" t="s">
        <v>3298</v>
      </c>
      <c r="L352" s="33">
        <v>13167</v>
      </c>
      <c r="M352" s="150">
        <v>495851.27047400002</v>
      </c>
      <c r="N352" s="34">
        <v>-630228</v>
      </c>
      <c r="O352" s="34">
        <v>323162.9177153827</v>
      </c>
      <c r="P352" s="30">
        <v>146892.27047400002</v>
      </c>
      <c r="Q352" s="35">
        <v>41711.068514999999</v>
      </c>
      <c r="R352" s="36">
        <v>0</v>
      </c>
      <c r="S352" s="36">
        <v>24443.496761152244</v>
      </c>
      <c r="T352" s="36">
        <v>127488.19737400902</v>
      </c>
      <c r="U352" s="37">
        <v>151932.51342731292</v>
      </c>
      <c r="V352" s="38">
        <v>193643.58194231291</v>
      </c>
      <c r="W352" s="34">
        <v>340535.8524163129</v>
      </c>
      <c r="X352" s="34">
        <v>201779.19481953493</v>
      </c>
      <c r="Y352" s="33">
        <v>138756.65759677798</v>
      </c>
      <c r="Z352" s="144">
        <v>0</v>
      </c>
      <c r="AA352" s="34">
        <v>37195.937575983407</v>
      </c>
      <c r="AB352" s="34">
        <v>105190.07587685902</v>
      </c>
      <c r="AC352" s="34">
        <v>55192.28</v>
      </c>
      <c r="AD352" s="34">
        <v>22921.456616524996</v>
      </c>
      <c r="AE352" s="34">
        <v>762.78</v>
      </c>
      <c r="AF352" s="34">
        <v>221262.53006936741</v>
      </c>
      <c r="AG352" s="136">
        <v>452291</v>
      </c>
      <c r="AH352" s="34">
        <v>452291</v>
      </c>
      <c r="AI352" s="34">
        <v>114430</v>
      </c>
      <c r="AJ352" s="34">
        <v>114430</v>
      </c>
      <c r="AK352" s="34">
        <v>0</v>
      </c>
      <c r="AL352" s="34">
        <v>337861</v>
      </c>
      <c r="AM352" s="34">
        <v>337861</v>
      </c>
      <c r="AN352" s="34">
        <v>0</v>
      </c>
      <c r="AO352" s="34">
        <v>146892.27047400002</v>
      </c>
      <c r="AP352" s="34">
        <v>146892.27047400002</v>
      </c>
      <c r="AQ352" s="34">
        <v>0</v>
      </c>
      <c r="AR352" s="34">
        <v>-630228</v>
      </c>
      <c r="AS352" s="34">
        <v>0</v>
      </c>
    </row>
    <row r="353" spans="2:45" s="1" customFormat="1" ht="14.25" x14ac:dyDescent="0.2">
      <c r="B353" s="31" t="s">
        <v>4794</v>
      </c>
      <c r="C353" s="32" t="s">
        <v>3443</v>
      </c>
      <c r="D353" s="31" t="s">
        <v>3444</v>
      </c>
      <c r="E353" s="31" t="s">
        <v>13</v>
      </c>
      <c r="F353" s="31" t="s">
        <v>11</v>
      </c>
      <c r="G353" s="31" t="s">
        <v>19</v>
      </c>
      <c r="H353" s="31" t="s">
        <v>51</v>
      </c>
      <c r="I353" s="31" t="s">
        <v>10</v>
      </c>
      <c r="J353" s="31" t="s">
        <v>12</v>
      </c>
      <c r="K353" s="31" t="s">
        <v>3445</v>
      </c>
      <c r="L353" s="33">
        <v>4268</v>
      </c>
      <c r="M353" s="150">
        <v>108528.04865500001</v>
      </c>
      <c r="N353" s="34">
        <v>-150732.94</v>
      </c>
      <c r="O353" s="34">
        <v>78993.237057461898</v>
      </c>
      <c r="P353" s="30">
        <v>131150.10865499999</v>
      </c>
      <c r="Q353" s="35">
        <v>11270.294787000001</v>
      </c>
      <c r="R353" s="36">
        <v>0</v>
      </c>
      <c r="S353" s="36">
        <v>6933.7571977169491</v>
      </c>
      <c r="T353" s="36">
        <v>1602.2428022830509</v>
      </c>
      <c r="U353" s="37">
        <v>8536.0460304075878</v>
      </c>
      <c r="V353" s="38">
        <v>19806.340817407588</v>
      </c>
      <c r="W353" s="34">
        <v>150956.44947240758</v>
      </c>
      <c r="X353" s="34">
        <v>13000.794745716936</v>
      </c>
      <c r="Y353" s="33">
        <v>137955.65472669064</v>
      </c>
      <c r="Z353" s="144">
        <v>0</v>
      </c>
      <c r="AA353" s="34">
        <v>4078.1596895892935</v>
      </c>
      <c r="AB353" s="34">
        <v>39133.977570971874</v>
      </c>
      <c r="AC353" s="34">
        <v>17890.23</v>
      </c>
      <c r="AD353" s="34">
        <v>1171.1042861249998</v>
      </c>
      <c r="AE353" s="34">
        <v>275.58999999999997</v>
      </c>
      <c r="AF353" s="34">
        <v>62549.061546686164</v>
      </c>
      <c r="AG353" s="136">
        <v>205938</v>
      </c>
      <c r="AH353" s="34">
        <v>209938</v>
      </c>
      <c r="AI353" s="34">
        <v>0</v>
      </c>
      <c r="AJ353" s="34">
        <v>4000</v>
      </c>
      <c r="AK353" s="34">
        <v>4000</v>
      </c>
      <c r="AL353" s="34">
        <v>205938</v>
      </c>
      <c r="AM353" s="34">
        <v>205938</v>
      </c>
      <c r="AN353" s="34">
        <v>0</v>
      </c>
      <c r="AO353" s="34">
        <v>131150.10865499999</v>
      </c>
      <c r="AP353" s="34">
        <v>127150.10865499999</v>
      </c>
      <c r="AQ353" s="34">
        <v>4000</v>
      </c>
      <c r="AR353" s="34">
        <v>-160150.04</v>
      </c>
      <c r="AS353" s="34">
        <v>9417.1000000000058</v>
      </c>
    </row>
    <row r="354" spans="2:45" s="1" customFormat="1" ht="14.25" x14ac:dyDescent="0.2">
      <c r="B354" s="31" t="s">
        <v>4794</v>
      </c>
      <c r="C354" s="32" t="s">
        <v>283</v>
      </c>
      <c r="D354" s="31" t="s">
        <v>284</v>
      </c>
      <c r="E354" s="31" t="s">
        <v>13</v>
      </c>
      <c r="F354" s="31" t="s">
        <v>11</v>
      </c>
      <c r="G354" s="31" t="s">
        <v>19</v>
      </c>
      <c r="H354" s="31" t="s">
        <v>51</v>
      </c>
      <c r="I354" s="31" t="s">
        <v>10</v>
      </c>
      <c r="J354" s="31" t="s">
        <v>21</v>
      </c>
      <c r="K354" s="31" t="s">
        <v>285</v>
      </c>
      <c r="L354" s="33">
        <v>659</v>
      </c>
      <c r="M354" s="150">
        <v>48234.885156999997</v>
      </c>
      <c r="N354" s="34">
        <v>-39862</v>
      </c>
      <c r="O354" s="34">
        <v>34804.509079306001</v>
      </c>
      <c r="P354" s="30">
        <v>828.88515699999698</v>
      </c>
      <c r="Q354" s="35">
        <v>517.86768400000005</v>
      </c>
      <c r="R354" s="36">
        <v>0</v>
      </c>
      <c r="S354" s="36">
        <v>591.73928000022727</v>
      </c>
      <c r="T354" s="36">
        <v>33146.547137306006</v>
      </c>
      <c r="U354" s="37">
        <v>33738.468351124779</v>
      </c>
      <c r="V354" s="38">
        <v>34256.336035124776</v>
      </c>
      <c r="W354" s="34">
        <v>35085.221192124773</v>
      </c>
      <c r="X354" s="34">
        <v>35085.039258306228</v>
      </c>
      <c r="Y354" s="33">
        <v>0.18193381854507606</v>
      </c>
      <c r="Z354" s="144">
        <v>0</v>
      </c>
      <c r="AA354" s="34">
        <v>4813.2372441386051</v>
      </c>
      <c r="AB354" s="34">
        <v>4654.9987659840317</v>
      </c>
      <c r="AC354" s="34">
        <v>3455.13</v>
      </c>
      <c r="AD354" s="34">
        <v>330.22564621266497</v>
      </c>
      <c r="AE354" s="34">
        <v>51.33</v>
      </c>
      <c r="AF354" s="34">
        <v>13304.921656335302</v>
      </c>
      <c r="AG354" s="136">
        <v>10953</v>
      </c>
      <c r="AH354" s="34">
        <v>11903</v>
      </c>
      <c r="AI354" s="34">
        <v>0</v>
      </c>
      <c r="AJ354" s="34">
        <v>950</v>
      </c>
      <c r="AK354" s="34">
        <v>950</v>
      </c>
      <c r="AL354" s="34">
        <v>10953</v>
      </c>
      <c r="AM354" s="34">
        <v>10953</v>
      </c>
      <c r="AN354" s="34">
        <v>0</v>
      </c>
      <c r="AO354" s="34">
        <v>828.88515699999698</v>
      </c>
      <c r="AP354" s="34">
        <v>-121.11484300000302</v>
      </c>
      <c r="AQ354" s="34">
        <v>950</v>
      </c>
      <c r="AR354" s="34">
        <v>-39862</v>
      </c>
      <c r="AS354" s="34">
        <v>0</v>
      </c>
    </row>
    <row r="355" spans="2:45" s="1" customFormat="1" ht="14.25" x14ac:dyDescent="0.2">
      <c r="B355" s="31" t="s">
        <v>4794</v>
      </c>
      <c r="C355" s="32" t="s">
        <v>2682</v>
      </c>
      <c r="D355" s="31" t="s">
        <v>2683</v>
      </c>
      <c r="E355" s="31" t="s">
        <v>13</v>
      </c>
      <c r="F355" s="31" t="s">
        <v>11</v>
      </c>
      <c r="G355" s="31" t="s">
        <v>19</v>
      </c>
      <c r="H355" s="31" t="s">
        <v>51</v>
      </c>
      <c r="I355" s="31" t="s">
        <v>10</v>
      </c>
      <c r="J355" s="31" t="s">
        <v>12</v>
      </c>
      <c r="K355" s="31" t="s">
        <v>2684</v>
      </c>
      <c r="L355" s="33">
        <v>3145</v>
      </c>
      <c r="M355" s="150">
        <v>95164.186694999997</v>
      </c>
      <c r="N355" s="34">
        <v>-81497.919999999998</v>
      </c>
      <c r="O355" s="34">
        <v>44720.128771301141</v>
      </c>
      <c r="P355" s="30">
        <v>60258.685364500008</v>
      </c>
      <c r="Q355" s="35">
        <v>9984.5667450000001</v>
      </c>
      <c r="R355" s="36">
        <v>0</v>
      </c>
      <c r="S355" s="36">
        <v>8302.7014880031875</v>
      </c>
      <c r="T355" s="36">
        <v>-108.77110922254542</v>
      </c>
      <c r="U355" s="37">
        <v>8193.9745645766907</v>
      </c>
      <c r="V355" s="38">
        <v>18178.541309576693</v>
      </c>
      <c r="W355" s="34">
        <v>78437.226674076694</v>
      </c>
      <c r="X355" s="34">
        <v>15567.565290003186</v>
      </c>
      <c r="Y355" s="33">
        <v>62869.661384073508</v>
      </c>
      <c r="Z355" s="144">
        <v>14115.746030028611</v>
      </c>
      <c r="AA355" s="34">
        <v>10777.771897400327</v>
      </c>
      <c r="AB355" s="34">
        <v>16836.561527563463</v>
      </c>
      <c r="AC355" s="34">
        <v>13182.94</v>
      </c>
      <c r="AD355" s="34">
        <v>2299.17</v>
      </c>
      <c r="AE355" s="34">
        <v>2438.85</v>
      </c>
      <c r="AF355" s="34">
        <v>59651.039454992402</v>
      </c>
      <c r="AG355" s="136">
        <v>136202</v>
      </c>
      <c r="AH355" s="34">
        <v>145718.41866950001</v>
      </c>
      <c r="AI355" s="34">
        <v>0</v>
      </c>
      <c r="AJ355" s="34">
        <v>9516.4186695000008</v>
      </c>
      <c r="AK355" s="34">
        <v>9516.4186695000008</v>
      </c>
      <c r="AL355" s="34">
        <v>136202</v>
      </c>
      <c r="AM355" s="34">
        <v>136202</v>
      </c>
      <c r="AN355" s="34">
        <v>0</v>
      </c>
      <c r="AO355" s="34">
        <v>60258.685364500008</v>
      </c>
      <c r="AP355" s="34">
        <v>50742.266695000006</v>
      </c>
      <c r="AQ355" s="34">
        <v>9516.4186694999953</v>
      </c>
      <c r="AR355" s="34">
        <v>-81497.919999999998</v>
      </c>
      <c r="AS355" s="34">
        <v>0</v>
      </c>
    </row>
    <row r="356" spans="2:45" s="1" customFormat="1" ht="14.25" x14ac:dyDescent="0.2">
      <c r="B356" s="31" t="s">
        <v>4794</v>
      </c>
      <c r="C356" s="32" t="s">
        <v>895</v>
      </c>
      <c r="D356" s="31" t="s">
        <v>896</v>
      </c>
      <c r="E356" s="31" t="s">
        <v>13</v>
      </c>
      <c r="F356" s="31" t="s">
        <v>11</v>
      </c>
      <c r="G356" s="31" t="s">
        <v>19</v>
      </c>
      <c r="H356" s="31" t="s">
        <v>51</v>
      </c>
      <c r="I356" s="31" t="s">
        <v>10</v>
      </c>
      <c r="J356" s="31" t="s">
        <v>16</v>
      </c>
      <c r="K356" s="31" t="s">
        <v>897</v>
      </c>
      <c r="L356" s="33">
        <v>12398</v>
      </c>
      <c r="M356" s="150">
        <v>750425.1786809999</v>
      </c>
      <c r="N356" s="34">
        <v>-401198</v>
      </c>
      <c r="O356" s="34">
        <v>264215.03516257816</v>
      </c>
      <c r="P356" s="30">
        <v>514913.63868099987</v>
      </c>
      <c r="Q356" s="35">
        <v>35876.038427</v>
      </c>
      <c r="R356" s="36">
        <v>0</v>
      </c>
      <c r="S356" s="36">
        <v>15616.272203434566</v>
      </c>
      <c r="T356" s="36">
        <v>9179.7277965654339</v>
      </c>
      <c r="U356" s="37">
        <v>24796.133712510135</v>
      </c>
      <c r="V356" s="38">
        <v>60672.172139510134</v>
      </c>
      <c r="W356" s="34">
        <v>575585.81082051003</v>
      </c>
      <c r="X356" s="34">
        <v>29280.510381434578</v>
      </c>
      <c r="Y356" s="33">
        <v>546305.30043907545</v>
      </c>
      <c r="Z356" s="144">
        <v>0</v>
      </c>
      <c r="AA356" s="34">
        <v>8665.7211882105003</v>
      </c>
      <c r="AB356" s="34">
        <v>101870.21713757691</v>
      </c>
      <c r="AC356" s="34">
        <v>51968.86</v>
      </c>
      <c r="AD356" s="34">
        <v>13335.338856637998</v>
      </c>
      <c r="AE356" s="34">
        <v>2463.88</v>
      </c>
      <c r="AF356" s="34">
        <v>178304.01718242542</v>
      </c>
      <c r="AG356" s="136">
        <v>51000</v>
      </c>
      <c r="AH356" s="34">
        <v>165725.46</v>
      </c>
      <c r="AI356" s="34">
        <v>0</v>
      </c>
      <c r="AJ356" s="34">
        <v>26000</v>
      </c>
      <c r="AK356" s="34">
        <v>26000</v>
      </c>
      <c r="AL356" s="34">
        <v>51000</v>
      </c>
      <c r="AM356" s="34">
        <v>139725.46</v>
      </c>
      <c r="AN356" s="34">
        <v>88725.459999999992</v>
      </c>
      <c r="AO356" s="34">
        <v>514913.63868099987</v>
      </c>
      <c r="AP356" s="34">
        <v>400188.1786809999</v>
      </c>
      <c r="AQ356" s="34">
        <v>114725.45999999996</v>
      </c>
      <c r="AR356" s="34">
        <v>-401198</v>
      </c>
      <c r="AS356" s="34">
        <v>0</v>
      </c>
    </row>
    <row r="357" spans="2:45" s="1" customFormat="1" ht="14.25" x14ac:dyDescent="0.2">
      <c r="B357" s="31" t="s">
        <v>4794</v>
      </c>
      <c r="C357" s="32" t="s">
        <v>3473</v>
      </c>
      <c r="D357" s="31" t="s">
        <v>3474</v>
      </c>
      <c r="E357" s="31" t="s">
        <v>13</v>
      </c>
      <c r="F357" s="31" t="s">
        <v>11</v>
      </c>
      <c r="G357" s="31" t="s">
        <v>19</v>
      </c>
      <c r="H357" s="31" t="s">
        <v>51</v>
      </c>
      <c r="I357" s="31" t="s">
        <v>10</v>
      </c>
      <c r="J357" s="31" t="s">
        <v>12</v>
      </c>
      <c r="K357" s="31" t="s">
        <v>3475</v>
      </c>
      <c r="L357" s="33">
        <v>1719</v>
      </c>
      <c r="M357" s="150">
        <v>61610.817349000004</v>
      </c>
      <c r="N357" s="34">
        <v>-96862</v>
      </c>
      <c r="O357" s="34">
        <v>78799.482326163779</v>
      </c>
      <c r="P357" s="30">
        <v>-10151.182650999996</v>
      </c>
      <c r="Q357" s="35">
        <v>4376.7996370000001</v>
      </c>
      <c r="R357" s="36">
        <v>10151.182650999996</v>
      </c>
      <c r="S357" s="36">
        <v>2478.1121794295227</v>
      </c>
      <c r="T357" s="36">
        <v>64231.396715163777</v>
      </c>
      <c r="U357" s="37">
        <v>76861.106017120852</v>
      </c>
      <c r="V357" s="38">
        <v>81237.905654120856</v>
      </c>
      <c r="W357" s="34">
        <v>81237.905654120856</v>
      </c>
      <c r="X357" s="34">
        <v>81237.491182593294</v>
      </c>
      <c r="Y357" s="33">
        <v>0.41447152756154537</v>
      </c>
      <c r="Z357" s="144">
        <v>0</v>
      </c>
      <c r="AA357" s="34">
        <v>1992.190382184725</v>
      </c>
      <c r="AB357" s="34">
        <v>11430.082213848536</v>
      </c>
      <c r="AC357" s="34">
        <v>12380.86</v>
      </c>
      <c r="AD357" s="34">
        <v>386.70499999999998</v>
      </c>
      <c r="AE357" s="34">
        <v>0</v>
      </c>
      <c r="AF357" s="34">
        <v>26189.837596033263</v>
      </c>
      <c r="AG357" s="136">
        <v>24790</v>
      </c>
      <c r="AH357" s="34">
        <v>25100</v>
      </c>
      <c r="AI357" s="34">
        <v>3140</v>
      </c>
      <c r="AJ357" s="34">
        <v>3450</v>
      </c>
      <c r="AK357" s="34">
        <v>310</v>
      </c>
      <c r="AL357" s="34">
        <v>21650</v>
      </c>
      <c r="AM357" s="34">
        <v>21650</v>
      </c>
      <c r="AN357" s="34">
        <v>0</v>
      </c>
      <c r="AO357" s="34">
        <v>-10151.182650999996</v>
      </c>
      <c r="AP357" s="34">
        <v>-10461.182650999996</v>
      </c>
      <c r="AQ357" s="34">
        <v>310</v>
      </c>
      <c r="AR357" s="34">
        <v>-96862</v>
      </c>
      <c r="AS357" s="34">
        <v>0</v>
      </c>
    </row>
    <row r="358" spans="2:45" s="1" customFormat="1" ht="14.25" x14ac:dyDescent="0.2">
      <c r="B358" s="31" t="s">
        <v>4794</v>
      </c>
      <c r="C358" s="32" t="s">
        <v>3198</v>
      </c>
      <c r="D358" s="31" t="s">
        <v>3199</v>
      </c>
      <c r="E358" s="31" t="s">
        <v>13</v>
      </c>
      <c r="F358" s="31" t="s">
        <v>11</v>
      </c>
      <c r="G358" s="31" t="s">
        <v>19</v>
      </c>
      <c r="H358" s="31" t="s">
        <v>51</v>
      </c>
      <c r="I358" s="31" t="s">
        <v>10</v>
      </c>
      <c r="J358" s="31" t="s">
        <v>12</v>
      </c>
      <c r="K358" s="31" t="s">
        <v>3200</v>
      </c>
      <c r="L358" s="33">
        <v>2581</v>
      </c>
      <c r="M358" s="150">
        <v>138444.23455400002</v>
      </c>
      <c r="N358" s="34">
        <v>20249</v>
      </c>
      <c r="O358" s="34">
        <v>0</v>
      </c>
      <c r="P358" s="30">
        <v>187370.62455400004</v>
      </c>
      <c r="Q358" s="35">
        <v>0</v>
      </c>
      <c r="R358" s="36">
        <v>0</v>
      </c>
      <c r="S358" s="36">
        <v>0</v>
      </c>
      <c r="T358" s="36">
        <v>5162</v>
      </c>
      <c r="U358" s="37">
        <v>5162.0278361016826</v>
      </c>
      <c r="V358" s="38">
        <v>5162.0278361016826</v>
      </c>
      <c r="W358" s="34">
        <v>192532.65239010172</v>
      </c>
      <c r="X358" s="34">
        <v>0</v>
      </c>
      <c r="Y358" s="33">
        <v>192532.65239010172</v>
      </c>
      <c r="Z358" s="144">
        <v>0</v>
      </c>
      <c r="AA358" s="34">
        <v>16979.990288703309</v>
      </c>
      <c r="AB358" s="34">
        <v>55644.907591448682</v>
      </c>
      <c r="AC358" s="34">
        <v>10818.81</v>
      </c>
      <c r="AD358" s="34">
        <v>2614.7271052000001</v>
      </c>
      <c r="AE358" s="34">
        <v>54381.08</v>
      </c>
      <c r="AF358" s="34">
        <v>140439.514985352</v>
      </c>
      <c r="AG358" s="136">
        <v>0</v>
      </c>
      <c r="AH358" s="34">
        <v>28881.39</v>
      </c>
      <c r="AI358" s="34">
        <v>0</v>
      </c>
      <c r="AJ358" s="34">
        <v>0</v>
      </c>
      <c r="AK358" s="34">
        <v>0</v>
      </c>
      <c r="AL358" s="34">
        <v>0</v>
      </c>
      <c r="AM358" s="34">
        <v>28881.39</v>
      </c>
      <c r="AN358" s="34">
        <v>28881.39</v>
      </c>
      <c r="AO358" s="34">
        <v>187370.62455400004</v>
      </c>
      <c r="AP358" s="34">
        <v>158489.23455400002</v>
      </c>
      <c r="AQ358" s="34">
        <v>28881.390000000014</v>
      </c>
      <c r="AR358" s="34">
        <v>20249</v>
      </c>
      <c r="AS358" s="34">
        <v>0</v>
      </c>
    </row>
    <row r="359" spans="2:45" s="1" customFormat="1" ht="14.25" x14ac:dyDescent="0.2">
      <c r="B359" s="31" t="s">
        <v>4794</v>
      </c>
      <c r="C359" s="32" t="s">
        <v>1586</v>
      </c>
      <c r="D359" s="31" t="s">
        <v>1587</v>
      </c>
      <c r="E359" s="31" t="s">
        <v>13</v>
      </c>
      <c r="F359" s="31" t="s">
        <v>11</v>
      </c>
      <c r="G359" s="31" t="s">
        <v>19</v>
      </c>
      <c r="H359" s="31" t="s">
        <v>51</v>
      </c>
      <c r="I359" s="31" t="s">
        <v>10</v>
      </c>
      <c r="J359" s="31" t="s">
        <v>21</v>
      </c>
      <c r="K359" s="31" t="s">
        <v>1588</v>
      </c>
      <c r="L359" s="33">
        <v>519</v>
      </c>
      <c r="M359" s="150">
        <v>82507.017775999993</v>
      </c>
      <c r="N359" s="34">
        <v>-4764</v>
      </c>
      <c r="O359" s="34">
        <v>2562.51440428453</v>
      </c>
      <c r="P359" s="30">
        <v>83228.017775999993</v>
      </c>
      <c r="Q359" s="35">
        <v>0</v>
      </c>
      <c r="R359" s="36">
        <v>0</v>
      </c>
      <c r="S359" s="36">
        <v>0</v>
      </c>
      <c r="T359" s="36">
        <v>1038</v>
      </c>
      <c r="U359" s="37">
        <v>1038.0055974183547</v>
      </c>
      <c r="V359" s="38">
        <v>1038.0055974183547</v>
      </c>
      <c r="W359" s="34">
        <v>84266.023373418342</v>
      </c>
      <c r="X359" s="34">
        <v>0</v>
      </c>
      <c r="Y359" s="33">
        <v>84266.023373418342</v>
      </c>
      <c r="Z359" s="144">
        <v>0</v>
      </c>
      <c r="AA359" s="34">
        <v>3933.3323435160373</v>
      </c>
      <c r="AB359" s="34">
        <v>3603.056296255304</v>
      </c>
      <c r="AC359" s="34">
        <v>3783.21</v>
      </c>
      <c r="AD359" s="34">
        <v>533</v>
      </c>
      <c r="AE359" s="34">
        <v>1070.33</v>
      </c>
      <c r="AF359" s="34">
        <v>12922.928639771342</v>
      </c>
      <c r="AG359" s="136">
        <v>13556</v>
      </c>
      <c r="AH359" s="34">
        <v>15706</v>
      </c>
      <c r="AI359" s="34">
        <v>0</v>
      </c>
      <c r="AJ359" s="34">
        <v>2150</v>
      </c>
      <c r="AK359" s="34">
        <v>2150</v>
      </c>
      <c r="AL359" s="34">
        <v>13556</v>
      </c>
      <c r="AM359" s="34">
        <v>13556</v>
      </c>
      <c r="AN359" s="34">
        <v>0</v>
      </c>
      <c r="AO359" s="34">
        <v>83228.017775999993</v>
      </c>
      <c r="AP359" s="34">
        <v>81078.017775999993</v>
      </c>
      <c r="AQ359" s="34">
        <v>2150</v>
      </c>
      <c r="AR359" s="34">
        <v>-6623</v>
      </c>
      <c r="AS359" s="34">
        <v>1859</v>
      </c>
    </row>
    <row r="360" spans="2:45" s="1" customFormat="1" ht="14.25" x14ac:dyDescent="0.2">
      <c r="B360" s="31" t="s">
        <v>4794</v>
      </c>
      <c r="C360" s="32" t="s">
        <v>4215</v>
      </c>
      <c r="D360" s="31" t="s">
        <v>4216</v>
      </c>
      <c r="E360" s="31" t="s">
        <v>13</v>
      </c>
      <c r="F360" s="31" t="s">
        <v>11</v>
      </c>
      <c r="G360" s="31" t="s">
        <v>19</v>
      </c>
      <c r="H360" s="31" t="s">
        <v>51</v>
      </c>
      <c r="I360" s="31" t="s">
        <v>10</v>
      </c>
      <c r="J360" s="31" t="s">
        <v>12</v>
      </c>
      <c r="K360" s="31" t="s">
        <v>4217</v>
      </c>
      <c r="L360" s="33">
        <v>1686</v>
      </c>
      <c r="M360" s="150">
        <v>92280.183562999999</v>
      </c>
      <c r="N360" s="34">
        <v>-68445</v>
      </c>
      <c r="O360" s="34">
        <v>15361.912213383835</v>
      </c>
      <c r="P360" s="30">
        <v>45201.523562999995</v>
      </c>
      <c r="Q360" s="35">
        <v>8219.9433700000009</v>
      </c>
      <c r="R360" s="36">
        <v>0</v>
      </c>
      <c r="S360" s="36">
        <v>2321.3707908580345</v>
      </c>
      <c r="T360" s="36">
        <v>1050.6292091419655</v>
      </c>
      <c r="U360" s="37">
        <v>3372.0181835208978</v>
      </c>
      <c r="V360" s="38">
        <v>11591.961553520898</v>
      </c>
      <c r="W360" s="34">
        <v>56793.485116520897</v>
      </c>
      <c r="X360" s="34">
        <v>4352.5702328580301</v>
      </c>
      <c r="Y360" s="33">
        <v>52440.914883662866</v>
      </c>
      <c r="Z360" s="144">
        <v>127115.88068701845</v>
      </c>
      <c r="AA360" s="34">
        <v>20055.367676396632</v>
      </c>
      <c r="AB360" s="34">
        <v>20632.465468661259</v>
      </c>
      <c r="AC360" s="34">
        <v>8357.11</v>
      </c>
      <c r="AD360" s="34">
        <v>2964.3150000000001</v>
      </c>
      <c r="AE360" s="34">
        <v>11910.35</v>
      </c>
      <c r="AF360" s="34">
        <v>191035.48883207634</v>
      </c>
      <c r="AG360" s="136">
        <v>0</v>
      </c>
      <c r="AH360" s="34">
        <v>21366.34</v>
      </c>
      <c r="AI360" s="34">
        <v>0</v>
      </c>
      <c r="AJ360" s="34">
        <v>2500</v>
      </c>
      <c r="AK360" s="34">
        <v>2500</v>
      </c>
      <c r="AL360" s="34">
        <v>0</v>
      </c>
      <c r="AM360" s="34">
        <v>18866.34</v>
      </c>
      <c r="AN360" s="34">
        <v>18866.34</v>
      </c>
      <c r="AO360" s="34">
        <v>45201.523562999995</v>
      </c>
      <c r="AP360" s="34">
        <v>23835.183562999995</v>
      </c>
      <c r="AQ360" s="34">
        <v>21366.339999999997</v>
      </c>
      <c r="AR360" s="34">
        <v>-68445</v>
      </c>
      <c r="AS360" s="34">
        <v>0</v>
      </c>
    </row>
    <row r="361" spans="2:45" s="1" customFormat="1" ht="14.25" x14ac:dyDescent="0.2">
      <c r="B361" s="31" t="s">
        <v>4794</v>
      </c>
      <c r="C361" s="32" t="s">
        <v>2228</v>
      </c>
      <c r="D361" s="31" t="s">
        <v>2229</v>
      </c>
      <c r="E361" s="31" t="s">
        <v>13</v>
      </c>
      <c r="F361" s="31" t="s">
        <v>11</v>
      </c>
      <c r="G361" s="31" t="s">
        <v>19</v>
      </c>
      <c r="H361" s="31" t="s">
        <v>51</v>
      </c>
      <c r="I361" s="31" t="s">
        <v>10</v>
      </c>
      <c r="J361" s="31" t="s">
        <v>12</v>
      </c>
      <c r="K361" s="31" t="s">
        <v>2230</v>
      </c>
      <c r="L361" s="33">
        <v>4533</v>
      </c>
      <c r="M361" s="150">
        <v>144670.70706299998</v>
      </c>
      <c r="N361" s="34">
        <v>-51646</v>
      </c>
      <c r="O361" s="34">
        <v>12995.07883889866</v>
      </c>
      <c r="P361" s="30">
        <v>165943.20706299995</v>
      </c>
      <c r="Q361" s="35">
        <v>14517.473704</v>
      </c>
      <c r="R361" s="36">
        <v>0</v>
      </c>
      <c r="S361" s="36">
        <v>9899.6316022895153</v>
      </c>
      <c r="T361" s="36">
        <v>-45.051407078730335</v>
      </c>
      <c r="U361" s="37">
        <v>9854.6333360663375</v>
      </c>
      <c r="V361" s="38">
        <v>24372.107040066338</v>
      </c>
      <c r="W361" s="34">
        <v>190315.31410306628</v>
      </c>
      <c r="X361" s="34">
        <v>18561.809254289517</v>
      </c>
      <c r="Y361" s="33">
        <v>171753.50484877676</v>
      </c>
      <c r="Z361" s="144">
        <v>0</v>
      </c>
      <c r="AA361" s="34">
        <v>9690.3520857740004</v>
      </c>
      <c r="AB361" s="34">
        <v>33533.60982464721</v>
      </c>
      <c r="AC361" s="34">
        <v>19001.03</v>
      </c>
      <c r="AD361" s="34">
        <v>1751.3232581731199</v>
      </c>
      <c r="AE361" s="34">
        <v>1874.05</v>
      </c>
      <c r="AF361" s="34">
        <v>65850.365168594333</v>
      </c>
      <c r="AG361" s="136">
        <v>215567</v>
      </c>
      <c r="AH361" s="34">
        <v>218116.5</v>
      </c>
      <c r="AI361" s="34">
        <v>4984</v>
      </c>
      <c r="AJ361" s="34">
        <v>7533.5</v>
      </c>
      <c r="AK361" s="34">
        <v>2549.5</v>
      </c>
      <c r="AL361" s="34">
        <v>210583</v>
      </c>
      <c r="AM361" s="34">
        <v>210583</v>
      </c>
      <c r="AN361" s="34">
        <v>0</v>
      </c>
      <c r="AO361" s="34">
        <v>165943.20706299995</v>
      </c>
      <c r="AP361" s="34">
        <v>163393.70706299995</v>
      </c>
      <c r="AQ361" s="34">
        <v>2549.5</v>
      </c>
      <c r="AR361" s="34">
        <v>-51646</v>
      </c>
      <c r="AS361" s="34">
        <v>0</v>
      </c>
    </row>
    <row r="362" spans="2:45" s="1" customFormat="1" ht="14.25" x14ac:dyDescent="0.2">
      <c r="B362" s="31" t="s">
        <v>4794</v>
      </c>
      <c r="C362" s="32" t="s">
        <v>4772</v>
      </c>
      <c r="D362" s="31" t="s">
        <v>4773</v>
      </c>
      <c r="E362" s="31" t="s">
        <v>13</v>
      </c>
      <c r="F362" s="31" t="s">
        <v>11</v>
      </c>
      <c r="G362" s="31" t="s">
        <v>19</v>
      </c>
      <c r="H362" s="31" t="s">
        <v>51</v>
      </c>
      <c r="I362" s="31" t="s">
        <v>10</v>
      </c>
      <c r="J362" s="31" t="s">
        <v>15</v>
      </c>
      <c r="K362" s="31" t="s">
        <v>4774</v>
      </c>
      <c r="L362" s="33">
        <v>25774</v>
      </c>
      <c r="M362" s="150">
        <v>1022898.435905</v>
      </c>
      <c r="N362" s="34">
        <v>-545567</v>
      </c>
      <c r="O362" s="34">
        <v>393874.34718334832</v>
      </c>
      <c r="P362" s="30">
        <v>570052.77590499993</v>
      </c>
      <c r="Q362" s="35">
        <v>52074.879545000003</v>
      </c>
      <c r="R362" s="36">
        <v>0</v>
      </c>
      <c r="S362" s="36">
        <v>22138.842124579933</v>
      </c>
      <c r="T362" s="36">
        <v>29409.157875420067</v>
      </c>
      <c r="U362" s="37">
        <v>51548.277972756601</v>
      </c>
      <c r="V362" s="38">
        <v>103623.1575177566</v>
      </c>
      <c r="W362" s="34">
        <v>673675.9334227565</v>
      </c>
      <c r="X362" s="34">
        <v>41510.328983579879</v>
      </c>
      <c r="Y362" s="33">
        <v>632165.60443917662</v>
      </c>
      <c r="Z362" s="144">
        <v>0</v>
      </c>
      <c r="AA362" s="34">
        <v>110776.74111686181</v>
      </c>
      <c r="AB362" s="34">
        <v>246409.69776333819</v>
      </c>
      <c r="AC362" s="34">
        <v>112431.17000000001</v>
      </c>
      <c r="AD362" s="34">
        <v>21315.174362817932</v>
      </c>
      <c r="AE362" s="34">
        <v>13097.36</v>
      </c>
      <c r="AF362" s="34">
        <v>504030.14324301801</v>
      </c>
      <c r="AG362" s="136">
        <v>182699</v>
      </c>
      <c r="AH362" s="34">
        <v>275420.33999999997</v>
      </c>
      <c r="AI362" s="34">
        <v>0</v>
      </c>
      <c r="AJ362" s="34">
        <v>20000</v>
      </c>
      <c r="AK362" s="34">
        <v>20000</v>
      </c>
      <c r="AL362" s="34">
        <v>182699</v>
      </c>
      <c r="AM362" s="34">
        <v>255420.33999999997</v>
      </c>
      <c r="AN362" s="34">
        <v>72721.339999999967</v>
      </c>
      <c r="AO362" s="34">
        <v>570052.77590499993</v>
      </c>
      <c r="AP362" s="34">
        <v>477331.43590499996</v>
      </c>
      <c r="AQ362" s="34">
        <v>92721.339999999967</v>
      </c>
      <c r="AR362" s="34">
        <v>-545567</v>
      </c>
      <c r="AS362" s="34">
        <v>0</v>
      </c>
    </row>
    <row r="363" spans="2:45" s="1" customFormat="1" ht="14.25" x14ac:dyDescent="0.2">
      <c r="B363" s="31" t="s">
        <v>4794</v>
      </c>
      <c r="C363" s="32" t="s">
        <v>3278</v>
      </c>
      <c r="D363" s="31" t="s">
        <v>3279</v>
      </c>
      <c r="E363" s="31" t="s">
        <v>13</v>
      </c>
      <c r="F363" s="31" t="s">
        <v>11</v>
      </c>
      <c r="G363" s="31" t="s">
        <v>19</v>
      </c>
      <c r="H363" s="31" t="s">
        <v>51</v>
      </c>
      <c r="I363" s="31" t="s">
        <v>10</v>
      </c>
      <c r="J363" s="31" t="s">
        <v>14</v>
      </c>
      <c r="K363" s="31" t="s">
        <v>3280</v>
      </c>
      <c r="L363" s="33">
        <v>5072</v>
      </c>
      <c r="M363" s="150">
        <v>221793.47306700001</v>
      </c>
      <c r="N363" s="34">
        <v>-400210</v>
      </c>
      <c r="O363" s="34">
        <v>308015.67461413698</v>
      </c>
      <c r="P363" s="30">
        <v>-65635.526932999986</v>
      </c>
      <c r="Q363" s="35">
        <v>23467.212476000001</v>
      </c>
      <c r="R363" s="36">
        <v>65635.526932999986</v>
      </c>
      <c r="S363" s="36">
        <v>9741.0192948608837</v>
      </c>
      <c r="T363" s="36">
        <v>242589.5457294051</v>
      </c>
      <c r="U363" s="37">
        <v>317967.80659044447</v>
      </c>
      <c r="V363" s="38">
        <v>341435.01906644448</v>
      </c>
      <c r="W363" s="34">
        <v>341435.01906644448</v>
      </c>
      <c r="X363" s="34">
        <v>311336.26519899786</v>
      </c>
      <c r="Y363" s="33">
        <v>30098.75386744662</v>
      </c>
      <c r="Z363" s="144">
        <v>0</v>
      </c>
      <c r="AA363" s="34">
        <v>3788.6984322184394</v>
      </c>
      <c r="AB363" s="34">
        <v>37889.886611542002</v>
      </c>
      <c r="AC363" s="34">
        <v>22453.55</v>
      </c>
      <c r="AD363" s="34">
        <v>1421.7529117691424</v>
      </c>
      <c r="AE363" s="34">
        <v>130.5</v>
      </c>
      <c r="AF363" s="34">
        <v>65684.387955529586</v>
      </c>
      <c r="AG363" s="136">
        <v>100281</v>
      </c>
      <c r="AH363" s="34">
        <v>112781</v>
      </c>
      <c r="AI363" s="34">
        <v>0</v>
      </c>
      <c r="AJ363" s="34">
        <v>12500</v>
      </c>
      <c r="AK363" s="34">
        <v>12500</v>
      </c>
      <c r="AL363" s="34">
        <v>100281</v>
      </c>
      <c r="AM363" s="34">
        <v>100281</v>
      </c>
      <c r="AN363" s="34">
        <v>0</v>
      </c>
      <c r="AO363" s="34">
        <v>-65635.526932999986</v>
      </c>
      <c r="AP363" s="34">
        <v>-78135.526932999986</v>
      </c>
      <c r="AQ363" s="34">
        <v>12500</v>
      </c>
      <c r="AR363" s="34">
        <v>-400210</v>
      </c>
      <c r="AS363" s="34">
        <v>0</v>
      </c>
    </row>
    <row r="364" spans="2:45" s="1" customFormat="1" ht="14.25" x14ac:dyDescent="0.2">
      <c r="B364" s="31" t="s">
        <v>4794</v>
      </c>
      <c r="C364" s="32" t="s">
        <v>4092</v>
      </c>
      <c r="D364" s="31" t="s">
        <v>4093</v>
      </c>
      <c r="E364" s="31" t="s">
        <v>13</v>
      </c>
      <c r="F364" s="31" t="s">
        <v>11</v>
      </c>
      <c r="G364" s="31" t="s">
        <v>19</v>
      </c>
      <c r="H364" s="31" t="s">
        <v>51</v>
      </c>
      <c r="I364" s="31" t="s">
        <v>10</v>
      </c>
      <c r="J364" s="31" t="s">
        <v>21</v>
      </c>
      <c r="K364" s="31" t="s">
        <v>4094</v>
      </c>
      <c r="L364" s="33">
        <v>778</v>
      </c>
      <c r="M364" s="150">
        <v>23055.046409999999</v>
      </c>
      <c r="N364" s="34">
        <v>-20924</v>
      </c>
      <c r="O364" s="34">
        <v>15233.315416929221</v>
      </c>
      <c r="P364" s="30">
        <v>9750.6644099999976</v>
      </c>
      <c r="Q364" s="35">
        <v>806.16954899999996</v>
      </c>
      <c r="R364" s="36">
        <v>0</v>
      </c>
      <c r="S364" s="36">
        <v>0</v>
      </c>
      <c r="T364" s="36">
        <v>3904.0798177222632</v>
      </c>
      <c r="U364" s="37">
        <v>3904.1008704852979</v>
      </c>
      <c r="V364" s="38">
        <v>4710.2704194852977</v>
      </c>
      <c r="W364" s="34">
        <v>14460.934829485295</v>
      </c>
      <c r="X364" s="34">
        <v>4676.4814579292233</v>
      </c>
      <c r="Y364" s="33">
        <v>9784.4533715560719</v>
      </c>
      <c r="Z364" s="144">
        <v>0</v>
      </c>
      <c r="AA364" s="34">
        <v>1629.4563249905859</v>
      </c>
      <c r="AB364" s="34">
        <v>4208.874226240463</v>
      </c>
      <c r="AC364" s="34">
        <v>3675.02</v>
      </c>
      <c r="AD364" s="34">
        <v>272.5</v>
      </c>
      <c r="AE364" s="34">
        <v>0</v>
      </c>
      <c r="AF364" s="34">
        <v>9785.8505512310494</v>
      </c>
      <c r="AG364" s="136">
        <v>0</v>
      </c>
      <c r="AH364" s="34">
        <v>7619.6179999999995</v>
      </c>
      <c r="AI364" s="34">
        <v>0</v>
      </c>
      <c r="AJ364" s="34">
        <v>10</v>
      </c>
      <c r="AK364" s="34">
        <v>10</v>
      </c>
      <c r="AL364" s="34">
        <v>0</v>
      </c>
      <c r="AM364" s="34">
        <v>7609.6179999999995</v>
      </c>
      <c r="AN364" s="34">
        <v>7609.6179999999995</v>
      </c>
      <c r="AO364" s="34">
        <v>9750.6644099999976</v>
      </c>
      <c r="AP364" s="34">
        <v>2131.0464099999981</v>
      </c>
      <c r="AQ364" s="34">
        <v>7619.6179999999986</v>
      </c>
      <c r="AR364" s="34">
        <v>-20924</v>
      </c>
      <c r="AS364" s="34">
        <v>0</v>
      </c>
    </row>
    <row r="365" spans="2:45" s="1" customFormat="1" ht="14.25" x14ac:dyDescent="0.2">
      <c r="B365" s="31" t="s">
        <v>4794</v>
      </c>
      <c r="C365" s="32" t="s">
        <v>4689</v>
      </c>
      <c r="D365" s="31" t="s">
        <v>4690</v>
      </c>
      <c r="E365" s="31" t="s">
        <v>13</v>
      </c>
      <c r="F365" s="31" t="s">
        <v>11</v>
      </c>
      <c r="G365" s="31" t="s">
        <v>19</v>
      </c>
      <c r="H365" s="31" t="s">
        <v>51</v>
      </c>
      <c r="I365" s="31" t="s">
        <v>10</v>
      </c>
      <c r="J365" s="31" t="s">
        <v>12</v>
      </c>
      <c r="K365" s="31" t="s">
        <v>4691</v>
      </c>
      <c r="L365" s="33">
        <v>2653</v>
      </c>
      <c r="M365" s="150">
        <v>96325.435068999999</v>
      </c>
      <c r="N365" s="34">
        <v>17916.21</v>
      </c>
      <c r="O365" s="34">
        <v>0</v>
      </c>
      <c r="P365" s="30">
        <v>94017.715068999998</v>
      </c>
      <c r="Q365" s="35">
        <v>7661.9938199999997</v>
      </c>
      <c r="R365" s="36">
        <v>0</v>
      </c>
      <c r="S365" s="36">
        <v>3279.2692091441168</v>
      </c>
      <c r="T365" s="36">
        <v>2026.7307908558832</v>
      </c>
      <c r="U365" s="37">
        <v>5306.028612622149</v>
      </c>
      <c r="V365" s="38">
        <v>12968.022432622149</v>
      </c>
      <c r="W365" s="34">
        <v>106985.73750162215</v>
      </c>
      <c r="X365" s="34">
        <v>6148.6297671441134</v>
      </c>
      <c r="Y365" s="33">
        <v>100837.10773447804</v>
      </c>
      <c r="Z365" s="144">
        <v>0</v>
      </c>
      <c r="AA365" s="34">
        <v>1404.8815484492425</v>
      </c>
      <c r="AB365" s="34">
        <v>14526.01268427694</v>
      </c>
      <c r="AC365" s="34">
        <v>11120.61</v>
      </c>
      <c r="AD365" s="34">
        <v>1337</v>
      </c>
      <c r="AE365" s="34">
        <v>276.36</v>
      </c>
      <c r="AF365" s="34">
        <v>28664.864232726184</v>
      </c>
      <c r="AG365" s="136">
        <v>15900</v>
      </c>
      <c r="AH365" s="34">
        <v>29687.07</v>
      </c>
      <c r="AI365" s="34">
        <v>0</v>
      </c>
      <c r="AJ365" s="34">
        <v>0</v>
      </c>
      <c r="AK365" s="34">
        <v>0</v>
      </c>
      <c r="AL365" s="34">
        <v>15900</v>
      </c>
      <c r="AM365" s="34">
        <v>29687.07</v>
      </c>
      <c r="AN365" s="34">
        <v>13787.07</v>
      </c>
      <c r="AO365" s="34">
        <v>94017.715068999998</v>
      </c>
      <c r="AP365" s="34">
        <v>80230.645068999991</v>
      </c>
      <c r="AQ365" s="34">
        <v>13787.070000000007</v>
      </c>
      <c r="AR365" s="34">
        <v>17916.21</v>
      </c>
      <c r="AS365" s="34">
        <v>0</v>
      </c>
    </row>
    <row r="366" spans="2:45" s="1" customFormat="1" ht="14.25" x14ac:dyDescent="0.2">
      <c r="B366" s="31" t="s">
        <v>4794</v>
      </c>
      <c r="C366" s="32" t="s">
        <v>2557</v>
      </c>
      <c r="D366" s="31" t="s">
        <v>2558</v>
      </c>
      <c r="E366" s="31" t="s">
        <v>13</v>
      </c>
      <c r="F366" s="31" t="s">
        <v>11</v>
      </c>
      <c r="G366" s="31" t="s">
        <v>19</v>
      </c>
      <c r="H366" s="31" t="s">
        <v>51</v>
      </c>
      <c r="I366" s="31" t="s">
        <v>10</v>
      </c>
      <c r="J366" s="31" t="s">
        <v>16</v>
      </c>
      <c r="K366" s="31" t="s">
        <v>2559</v>
      </c>
      <c r="L366" s="33">
        <v>10487</v>
      </c>
      <c r="M366" s="150">
        <v>302897.22200200002</v>
      </c>
      <c r="N366" s="34">
        <v>-72095</v>
      </c>
      <c r="O366" s="34">
        <v>0</v>
      </c>
      <c r="P366" s="30">
        <v>451423.22200200008</v>
      </c>
      <c r="Q366" s="35">
        <v>36791.093853999999</v>
      </c>
      <c r="R366" s="36">
        <v>0</v>
      </c>
      <c r="S366" s="36">
        <v>18226.149608006999</v>
      </c>
      <c r="T366" s="36">
        <v>2747.8503919930008</v>
      </c>
      <c r="U366" s="37">
        <v>20974.113102362786</v>
      </c>
      <c r="V366" s="38">
        <v>57765.206956362788</v>
      </c>
      <c r="W366" s="34">
        <v>509188.4289583629</v>
      </c>
      <c r="X366" s="34">
        <v>34174.030515007034</v>
      </c>
      <c r="Y366" s="33">
        <v>475014.39844335587</v>
      </c>
      <c r="Z366" s="144">
        <v>0</v>
      </c>
      <c r="AA366" s="34">
        <v>12094.56640941606</v>
      </c>
      <c r="AB366" s="34">
        <v>106242.62216239164</v>
      </c>
      <c r="AC366" s="34">
        <v>43958.49</v>
      </c>
      <c r="AD366" s="34">
        <v>3260.7950000000001</v>
      </c>
      <c r="AE366" s="34">
        <v>504.5</v>
      </c>
      <c r="AF366" s="34">
        <v>166060.9735718077</v>
      </c>
      <c r="AG366" s="136">
        <v>302683</v>
      </c>
      <c r="AH366" s="34">
        <v>302683</v>
      </c>
      <c r="AI366" s="34">
        <v>39731</v>
      </c>
      <c r="AJ366" s="34">
        <v>39731</v>
      </c>
      <c r="AK366" s="34">
        <v>0</v>
      </c>
      <c r="AL366" s="34">
        <v>262952</v>
      </c>
      <c r="AM366" s="34">
        <v>262952</v>
      </c>
      <c r="AN366" s="34">
        <v>0</v>
      </c>
      <c r="AO366" s="34">
        <v>451423.22200200008</v>
      </c>
      <c r="AP366" s="34">
        <v>451423.22200200008</v>
      </c>
      <c r="AQ366" s="34">
        <v>0</v>
      </c>
      <c r="AR366" s="34">
        <v>-210921</v>
      </c>
      <c r="AS366" s="34">
        <v>138826</v>
      </c>
    </row>
    <row r="367" spans="2:45" s="1" customFormat="1" ht="14.25" x14ac:dyDescent="0.2">
      <c r="B367" s="31" t="s">
        <v>4794</v>
      </c>
      <c r="C367" s="32" t="s">
        <v>2575</v>
      </c>
      <c r="D367" s="31" t="s">
        <v>2576</v>
      </c>
      <c r="E367" s="31" t="s">
        <v>13</v>
      </c>
      <c r="F367" s="31" t="s">
        <v>11</v>
      </c>
      <c r="G367" s="31" t="s">
        <v>19</v>
      </c>
      <c r="H367" s="31" t="s">
        <v>51</v>
      </c>
      <c r="I367" s="31" t="s">
        <v>10</v>
      </c>
      <c r="J367" s="31" t="s">
        <v>12</v>
      </c>
      <c r="K367" s="31" t="s">
        <v>2577</v>
      </c>
      <c r="L367" s="33">
        <v>2012</v>
      </c>
      <c r="M367" s="150">
        <v>63187.696622999996</v>
      </c>
      <c r="N367" s="34">
        <v>5074</v>
      </c>
      <c r="O367" s="34">
        <v>0</v>
      </c>
      <c r="P367" s="30">
        <v>678.97662299999502</v>
      </c>
      <c r="Q367" s="35">
        <v>5222.4792500000003</v>
      </c>
      <c r="R367" s="36">
        <v>0</v>
      </c>
      <c r="S367" s="36">
        <v>2332.1536205723241</v>
      </c>
      <c r="T367" s="36">
        <v>1691.8463794276759</v>
      </c>
      <c r="U367" s="37">
        <v>4024.0216994330049</v>
      </c>
      <c r="V367" s="38">
        <v>9246.5009494330043</v>
      </c>
      <c r="W367" s="34">
        <v>9925.4775724329993</v>
      </c>
      <c r="X367" s="34">
        <v>4372.788038572322</v>
      </c>
      <c r="Y367" s="33">
        <v>5552.6895338606773</v>
      </c>
      <c r="Z367" s="144">
        <v>0</v>
      </c>
      <c r="AA367" s="34">
        <v>3394.4275113155736</v>
      </c>
      <c r="AB367" s="34">
        <v>12550.716676215512</v>
      </c>
      <c r="AC367" s="34">
        <v>8433.73</v>
      </c>
      <c r="AD367" s="34">
        <v>2210.6591801999998</v>
      </c>
      <c r="AE367" s="34">
        <v>109.25</v>
      </c>
      <c r="AF367" s="34">
        <v>26698.783367731085</v>
      </c>
      <c r="AG367" s="136">
        <v>13847</v>
      </c>
      <c r="AH367" s="34">
        <v>22514.28</v>
      </c>
      <c r="AI367" s="34">
        <v>0</v>
      </c>
      <c r="AJ367" s="34">
        <v>0</v>
      </c>
      <c r="AK367" s="34">
        <v>0</v>
      </c>
      <c r="AL367" s="34">
        <v>13847</v>
      </c>
      <c r="AM367" s="34">
        <v>22514.28</v>
      </c>
      <c r="AN367" s="34">
        <v>8667.2799999999988</v>
      </c>
      <c r="AO367" s="34">
        <v>678.97662299999502</v>
      </c>
      <c r="AP367" s="34">
        <v>-7988.3033770000038</v>
      </c>
      <c r="AQ367" s="34">
        <v>8667.2799999999988</v>
      </c>
      <c r="AR367" s="34">
        <v>5074</v>
      </c>
      <c r="AS367" s="34">
        <v>0</v>
      </c>
    </row>
    <row r="368" spans="2:45" s="1" customFormat="1" ht="14.25" x14ac:dyDescent="0.2">
      <c r="B368" s="31" t="s">
        <v>4794</v>
      </c>
      <c r="C368" s="32" t="s">
        <v>3871</v>
      </c>
      <c r="D368" s="31" t="s">
        <v>3872</v>
      </c>
      <c r="E368" s="31" t="s">
        <v>13</v>
      </c>
      <c r="F368" s="31" t="s">
        <v>11</v>
      </c>
      <c r="G368" s="31" t="s">
        <v>19</v>
      </c>
      <c r="H368" s="31" t="s">
        <v>51</v>
      </c>
      <c r="I368" s="31" t="s">
        <v>10</v>
      </c>
      <c r="J368" s="31" t="s">
        <v>12</v>
      </c>
      <c r="K368" s="31" t="s">
        <v>3873</v>
      </c>
      <c r="L368" s="33">
        <v>3900</v>
      </c>
      <c r="M368" s="150">
        <v>293010.36324400001</v>
      </c>
      <c r="N368" s="34">
        <v>-405588</v>
      </c>
      <c r="O368" s="34">
        <v>357167.77923137485</v>
      </c>
      <c r="P368" s="30">
        <v>-40977.636755999993</v>
      </c>
      <c r="Q368" s="35">
        <v>24723.020968000001</v>
      </c>
      <c r="R368" s="36">
        <v>40977.636755999993</v>
      </c>
      <c r="S368" s="36">
        <v>6462.5485977167682</v>
      </c>
      <c r="T368" s="36">
        <v>281720.42344927532</v>
      </c>
      <c r="U368" s="37">
        <v>329162.38380263885</v>
      </c>
      <c r="V368" s="38">
        <v>353885.40477063885</v>
      </c>
      <c r="W368" s="34">
        <v>353885.40477063885</v>
      </c>
      <c r="X368" s="34">
        <v>350216.7669070916</v>
      </c>
      <c r="Y368" s="33">
        <v>3668.6378635472502</v>
      </c>
      <c r="Z368" s="144">
        <v>0</v>
      </c>
      <c r="AA368" s="34">
        <v>4365.7484059710496</v>
      </c>
      <c r="AB368" s="34">
        <v>27811.779762401475</v>
      </c>
      <c r="AC368" s="34">
        <v>18577.650000000001</v>
      </c>
      <c r="AD368" s="34">
        <v>1683.597750725</v>
      </c>
      <c r="AE368" s="34">
        <v>0</v>
      </c>
      <c r="AF368" s="34">
        <v>52438.775919097527</v>
      </c>
      <c r="AG368" s="136">
        <v>52000</v>
      </c>
      <c r="AH368" s="34">
        <v>71600</v>
      </c>
      <c r="AI368" s="34">
        <v>0</v>
      </c>
      <c r="AJ368" s="34">
        <v>19600</v>
      </c>
      <c r="AK368" s="34">
        <v>19600</v>
      </c>
      <c r="AL368" s="34">
        <v>52000</v>
      </c>
      <c r="AM368" s="34">
        <v>52000</v>
      </c>
      <c r="AN368" s="34">
        <v>0</v>
      </c>
      <c r="AO368" s="34">
        <v>-40977.636755999993</v>
      </c>
      <c r="AP368" s="34">
        <v>-60577.636755999993</v>
      </c>
      <c r="AQ368" s="34">
        <v>19600</v>
      </c>
      <c r="AR368" s="34">
        <v>-405588</v>
      </c>
      <c r="AS368" s="34">
        <v>0</v>
      </c>
    </row>
    <row r="369" spans="2:45" s="1" customFormat="1" ht="14.25" x14ac:dyDescent="0.2">
      <c r="B369" s="31" t="s">
        <v>4794</v>
      </c>
      <c r="C369" s="32" t="s">
        <v>4626</v>
      </c>
      <c r="D369" s="31" t="s">
        <v>4627</v>
      </c>
      <c r="E369" s="31" t="s">
        <v>13</v>
      </c>
      <c r="F369" s="31" t="s">
        <v>11</v>
      </c>
      <c r="G369" s="31" t="s">
        <v>19</v>
      </c>
      <c r="H369" s="31" t="s">
        <v>51</v>
      </c>
      <c r="I369" s="31" t="s">
        <v>10</v>
      </c>
      <c r="J369" s="31" t="s">
        <v>12</v>
      </c>
      <c r="K369" s="31" t="s">
        <v>4628</v>
      </c>
      <c r="L369" s="33">
        <v>4680</v>
      </c>
      <c r="M369" s="150">
        <v>254899.77475799999</v>
      </c>
      <c r="N369" s="34">
        <v>-212003</v>
      </c>
      <c r="O369" s="34">
        <v>106903.64969557346</v>
      </c>
      <c r="P369" s="30">
        <v>108696.77475799999</v>
      </c>
      <c r="Q369" s="35">
        <v>22782.951553999999</v>
      </c>
      <c r="R369" s="36">
        <v>0</v>
      </c>
      <c r="S369" s="36">
        <v>9557.7729588608127</v>
      </c>
      <c r="T369" s="36">
        <v>-10.688114575230429</v>
      </c>
      <c r="U369" s="37">
        <v>9547.1363269714602</v>
      </c>
      <c r="V369" s="38">
        <v>32330.08788097146</v>
      </c>
      <c r="W369" s="34">
        <v>141026.86263897145</v>
      </c>
      <c r="X369" s="34">
        <v>17920.824297860832</v>
      </c>
      <c r="Y369" s="33">
        <v>123106.03834111062</v>
      </c>
      <c r="Z369" s="144">
        <v>0</v>
      </c>
      <c r="AA369" s="34">
        <v>5411.4932564718019</v>
      </c>
      <c r="AB369" s="34">
        <v>33593.00623188333</v>
      </c>
      <c r="AC369" s="34">
        <v>19617.22</v>
      </c>
      <c r="AD369" s="34">
        <v>818.5</v>
      </c>
      <c r="AE369" s="34">
        <v>0</v>
      </c>
      <c r="AF369" s="34">
        <v>59440.219488355135</v>
      </c>
      <c r="AG369" s="136">
        <v>56000</v>
      </c>
      <c r="AH369" s="34">
        <v>65800</v>
      </c>
      <c r="AI369" s="34">
        <v>0</v>
      </c>
      <c r="AJ369" s="34">
        <v>9800</v>
      </c>
      <c r="AK369" s="34">
        <v>9800</v>
      </c>
      <c r="AL369" s="34">
        <v>56000</v>
      </c>
      <c r="AM369" s="34">
        <v>56000</v>
      </c>
      <c r="AN369" s="34">
        <v>0</v>
      </c>
      <c r="AO369" s="34">
        <v>108696.77475799999</v>
      </c>
      <c r="AP369" s="34">
        <v>98896.774757999985</v>
      </c>
      <c r="AQ369" s="34">
        <v>9800</v>
      </c>
      <c r="AR369" s="34">
        <v>-212003</v>
      </c>
      <c r="AS369" s="34">
        <v>0</v>
      </c>
    </row>
    <row r="370" spans="2:45" s="1" customFormat="1" ht="14.25" x14ac:dyDescent="0.2">
      <c r="B370" s="31" t="s">
        <v>4794</v>
      </c>
      <c r="C370" s="32" t="s">
        <v>823</v>
      </c>
      <c r="D370" s="31" t="s">
        <v>824</v>
      </c>
      <c r="E370" s="31" t="s">
        <v>13</v>
      </c>
      <c r="F370" s="31" t="s">
        <v>11</v>
      </c>
      <c r="G370" s="31" t="s">
        <v>19</v>
      </c>
      <c r="H370" s="31" t="s">
        <v>51</v>
      </c>
      <c r="I370" s="31" t="s">
        <v>10</v>
      </c>
      <c r="J370" s="31" t="s">
        <v>12</v>
      </c>
      <c r="K370" s="31" t="s">
        <v>825</v>
      </c>
      <c r="L370" s="33">
        <v>1916</v>
      </c>
      <c r="M370" s="150">
        <v>30155.059083000004</v>
      </c>
      <c r="N370" s="34">
        <v>-67109</v>
      </c>
      <c r="O370" s="34">
        <v>35258.740517082515</v>
      </c>
      <c r="P370" s="30">
        <v>-16252.395008700001</v>
      </c>
      <c r="Q370" s="35">
        <v>1037.3745349999999</v>
      </c>
      <c r="R370" s="36">
        <v>16252.395008700001</v>
      </c>
      <c r="S370" s="36">
        <v>0</v>
      </c>
      <c r="T370" s="36">
        <v>27992.625070012185</v>
      </c>
      <c r="U370" s="37">
        <v>44245.258670125957</v>
      </c>
      <c r="V370" s="38">
        <v>45282.63320512596</v>
      </c>
      <c r="W370" s="34">
        <v>45282.63320512596</v>
      </c>
      <c r="X370" s="34">
        <v>34221.365982082512</v>
      </c>
      <c r="Y370" s="33">
        <v>11061.267223043447</v>
      </c>
      <c r="Z370" s="144">
        <v>0</v>
      </c>
      <c r="AA370" s="34">
        <v>3414.8785646414299</v>
      </c>
      <c r="AB370" s="34">
        <v>22015.74391583453</v>
      </c>
      <c r="AC370" s="34">
        <v>8031.32</v>
      </c>
      <c r="AD370" s="34">
        <v>211.14791399999999</v>
      </c>
      <c r="AE370" s="34">
        <v>0</v>
      </c>
      <c r="AF370" s="34">
        <v>33673.090394475963</v>
      </c>
      <c r="AG370" s="136">
        <v>4254</v>
      </c>
      <c r="AH370" s="34">
        <v>24455.545908299999</v>
      </c>
      <c r="AI370" s="34">
        <v>0</v>
      </c>
      <c r="AJ370" s="34">
        <v>3015.5059083000006</v>
      </c>
      <c r="AK370" s="34">
        <v>3015.5059083000006</v>
      </c>
      <c r="AL370" s="34">
        <v>4254</v>
      </c>
      <c r="AM370" s="34">
        <v>21440.039999999997</v>
      </c>
      <c r="AN370" s="34">
        <v>17186.039999999997</v>
      </c>
      <c r="AO370" s="34">
        <v>-16252.395008700001</v>
      </c>
      <c r="AP370" s="34">
        <v>-36453.940917</v>
      </c>
      <c r="AQ370" s="34">
        <v>20201.545908299999</v>
      </c>
      <c r="AR370" s="34">
        <v>-67109</v>
      </c>
      <c r="AS370" s="34">
        <v>0</v>
      </c>
    </row>
    <row r="371" spans="2:45" s="1" customFormat="1" ht="14.25" x14ac:dyDescent="0.2">
      <c r="B371" s="31" t="s">
        <v>4794</v>
      </c>
      <c r="C371" s="32" t="s">
        <v>3311</v>
      </c>
      <c r="D371" s="31" t="s">
        <v>3312</v>
      </c>
      <c r="E371" s="31" t="s">
        <v>13</v>
      </c>
      <c r="F371" s="31" t="s">
        <v>11</v>
      </c>
      <c r="G371" s="31" t="s">
        <v>19</v>
      </c>
      <c r="H371" s="31" t="s">
        <v>51</v>
      </c>
      <c r="I371" s="31" t="s">
        <v>10</v>
      </c>
      <c r="J371" s="31" t="s">
        <v>12</v>
      </c>
      <c r="K371" s="31" t="s">
        <v>3313</v>
      </c>
      <c r="L371" s="33">
        <v>4043</v>
      </c>
      <c r="M371" s="150">
        <v>75170.825532000003</v>
      </c>
      <c r="N371" s="34">
        <v>-80566</v>
      </c>
      <c r="O371" s="34">
        <v>33751.500239191359</v>
      </c>
      <c r="P371" s="30">
        <v>29781.078085199988</v>
      </c>
      <c r="Q371" s="35">
        <v>5210.5795399999997</v>
      </c>
      <c r="R371" s="36">
        <v>0</v>
      </c>
      <c r="S371" s="36">
        <v>3885.6086834300631</v>
      </c>
      <c r="T371" s="36">
        <v>4200.3913165699369</v>
      </c>
      <c r="U371" s="37">
        <v>8086.0436037811323</v>
      </c>
      <c r="V371" s="38">
        <v>13296.623143781133</v>
      </c>
      <c r="W371" s="34">
        <v>43077.701228981125</v>
      </c>
      <c r="X371" s="34">
        <v>9445.2664934214408</v>
      </c>
      <c r="Y371" s="33">
        <v>33632.434735559684</v>
      </c>
      <c r="Z371" s="144">
        <v>0</v>
      </c>
      <c r="AA371" s="34">
        <v>2466.7718118080584</v>
      </c>
      <c r="AB371" s="34">
        <v>19054.408755061981</v>
      </c>
      <c r="AC371" s="34">
        <v>25403.05</v>
      </c>
      <c r="AD371" s="34">
        <v>1442.1858242499998</v>
      </c>
      <c r="AE371" s="34">
        <v>0</v>
      </c>
      <c r="AF371" s="34">
        <v>48366.416391120045</v>
      </c>
      <c r="AG371" s="136">
        <v>31000</v>
      </c>
      <c r="AH371" s="34">
        <v>52758.2525532</v>
      </c>
      <c r="AI371" s="34">
        <v>0</v>
      </c>
      <c r="AJ371" s="34">
        <v>7517.0825532000008</v>
      </c>
      <c r="AK371" s="34">
        <v>7517.0825532000008</v>
      </c>
      <c r="AL371" s="34">
        <v>31000</v>
      </c>
      <c r="AM371" s="34">
        <v>45241.17</v>
      </c>
      <c r="AN371" s="34">
        <v>14241.169999999998</v>
      </c>
      <c r="AO371" s="34">
        <v>29781.078085199988</v>
      </c>
      <c r="AP371" s="34">
        <v>8022.825531999988</v>
      </c>
      <c r="AQ371" s="34">
        <v>21758.2525532</v>
      </c>
      <c r="AR371" s="34">
        <v>-80566</v>
      </c>
      <c r="AS371" s="34">
        <v>0</v>
      </c>
    </row>
    <row r="372" spans="2:45" s="1" customFormat="1" ht="14.25" x14ac:dyDescent="0.2">
      <c r="B372" s="31" t="s">
        <v>4794</v>
      </c>
      <c r="C372" s="32" t="s">
        <v>1100</v>
      </c>
      <c r="D372" s="31" t="s">
        <v>1101</v>
      </c>
      <c r="E372" s="31" t="s">
        <v>13</v>
      </c>
      <c r="F372" s="31" t="s">
        <v>11</v>
      </c>
      <c r="G372" s="31" t="s">
        <v>19</v>
      </c>
      <c r="H372" s="31" t="s">
        <v>51</v>
      </c>
      <c r="I372" s="31" t="s">
        <v>10</v>
      </c>
      <c r="J372" s="31" t="s">
        <v>12</v>
      </c>
      <c r="K372" s="31" t="s">
        <v>1102</v>
      </c>
      <c r="L372" s="33">
        <v>3194</v>
      </c>
      <c r="M372" s="150">
        <v>98687.996535000013</v>
      </c>
      <c r="N372" s="34">
        <v>4935</v>
      </c>
      <c r="O372" s="34">
        <v>0</v>
      </c>
      <c r="P372" s="30">
        <v>225007.29653499997</v>
      </c>
      <c r="Q372" s="35">
        <v>9663.0283479999998</v>
      </c>
      <c r="R372" s="36">
        <v>0</v>
      </c>
      <c r="S372" s="36">
        <v>5505.729910859257</v>
      </c>
      <c r="T372" s="36">
        <v>882.27008914074304</v>
      </c>
      <c r="U372" s="37">
        <v>6388.0344473106452</v>
      </c>
      <c r="V372" s="38">
        <v>16051.062795310645</v>
      </c>
      <c r="W372" s="34">
        <v>241058.3593303106</v>
      </c>
      <c r="X372" s="34">
        <v>10323.243582859257</v>
      </c>
      <c r="Y372" s="33">
        <v>230735.11574745135</v>
      </c>
      <c r="Z372" s="144">
        <v>0</v>
      </c>
      <c r="AA372" s="34">
        <v>4231.5445269252323</v>
      </c>
      <c r="AB372" s="34">
        <v>20331.646024147958</v>
      </c>
      <c r="AC372" s="34">
        <v>13388.33</v>
      </c>
      <c r="AD372" s="34">
        <v>853.71376262499984</v>
      </c>
      <c r="AE372" s="34">
        <v>602.72</v>
      </c>
      <c r="AF372" s="34">
        <v>39407.954313698188</v>
      </c>
      <c r="AG372" s="136">
        <v>162934</v>
      </c>
      <c r="AH372" s="34">
        <v>163969.29999999999</v>
      </c>
      <c r="AI372" s="34">
        <v>0</v>
      </c>
      <c r="AJ372" s="34">
        <v>1035.3</v>
      </c>
      <c r="AK372" s="34">
        <v>1035.3</v>
      </c>
      <c r="AL372" s="34">
        <v>162934</v>
      </c>
      <c r="AM372" s="34">
        <v>162934</v>
      </c>
      <c r="AN372" s="34">
        <v>0</v>
      </c>
      <c r="AO372" s="34">
        <v>225007.29653499997</v>
      </c>
      <c r="AP372" s="34">
        <v>223971.99653499998</v>
      </c>
      <c r="AQ372" s="34">
        <v>1035.2999999999884</v>
      </c>
      <c r="AR372" s="34">
        <v>-53480</v>
      </c>
      <c r="AS372" s="34">
        <v>58415</v>
      </c>
    </row>
    <row r="373" spans="2:45" s="1" customFormat="1" ht="14.25" x14ac:dyDescent="0.2">
      <c r="B373" s="31" t="s">
        <v>4794</v>
      </c>
      <c r="C373" s="32" t="s">
        <v>3674</v>
      </c>
      <c r="D373" s="31" t="s">
        <v>3675</v>
      </c>
      <c r="E373" s="31" t="s">
        <v>13</v>
      </c>
      <c r="F373" s="31" t="s">
        <v>11</v>
      </c>
      <c r="G373" s="31" t="s">
        <v>19</v>
      </c>
      <c r="H373" s="31" t="s">
        <v>51</v>
      </c>
      <c r="I373" s="31" t="s">
        <v>10</v>
      </c>
      <c r="J373" s="31" t="s">
        <v>21</v>
      </c>
      <c r="K373" s="31" t="s">
        <v>3676</v>
      </c>
      <c r="L373" s="33">
        <v>977</v>
      </c>
      <c r="M373" s="150">
        <v>16702.253272000002</v>
      </c>
      <c r="N373" s="34">
        <v>-5437</v>
      </c>
      <c r="O373" s="34">
        <v>815.2973612023842</v>
      </c>
      <c r="P373" s="30">
        <v>16248.478599200003</v>
      </c>
      <c r="Q373" s="35">
        <v>291.012002</v>
      </c>
      <c r="R373" s="36">
        <v>0</v>
      </c>
      <c r="S373" s="36">
        <v>0</v>
      </c>
      <c r="T373" s="36">
        <v>1954</v>
      </c>
      <c r="U373" s="37">
        <v>1954.0105369513151</v>
      </c>
      <c r="V373" s="38">
        <v>2245.0225389513153</v>
      </c>
      <c r="W373" s="34">
        <v>18493.501138151318</v>
      </c>
      <c r="X373" s="34">
        <v>0</v>
      </c>
      <c r="Y373" s="33">
        <v>18493.501138151318</v>
      </c>
      <c r="Z373" s="144">
        <v>0</v>
      </c>
      <c r="AA373" s="34">
        <v>4990.413515381254</v>
      </c>
      <c r="AB373" s="34">
        <v>4430.0932689213987</v>
      </c>
      <c r="AC373" s="34">
        <v>7037.49</v>
      </c>
      <c r="AD373" s="34">
        <v>0</v>
      </c>
      <c r="AE373" s="34">
        <v>406.25</v>
      </c>
      <c r="AF373" s="34">
        <v>16864.246784302653</v>
      </c>
      <c r="AG373" s="136">
        <v>24566</v>
      </c>
      <c r="AH373" s="34">
        <v>26236.225327200002</v>
      </c>
      <c r="AI373" s="34">
        <v>0</v>
      </c>
      <c r="AJ373" s="34">
        <v>1670.2253272000003</v>
      </c>
      <c r="AK373" s="34">
        <v>1670.2253272000003</v>
      </c>
      <c r="AL373" s="34">
        <v>24566</v>
      </c>
      <c r="AM373" s="34">
        <v>24566</v>
      </c>
      <c r="AN373" s="34">
        <v>0</v>
      </c>
      <c r="AO373" s="34">
        <v>16248.478599200003</v>
      </c>
      <c r="AP373" s="34">
        <v>14578.253272000004</v>
      </c>
      <c r="AQ373" s="34">
        <v>1670.2253272000016</v>
      </c>
      <c r="AR373" s="34">
        <v>-5437</v>
      </c>
      <c r="AS373" s="34">
        <v>0</v>
      </c>
    </row>
    <row r="374" spans="2:45" s="1" customFormat="1" ht="14.25" x14ac:dyDescent="0.2">
      <c r="B374" s="31" t="s">
        <v>4794</v>
      </c>
      <c r="C374" s="32" t="s">
        <v>1496</v>
      </c>
      <c r="D374" s="31" t="s">
        <v>1497</v>
      </c>
      <c r="E374" s="31" t="s">
        <v>13</v>
      </c>
      <c r="F374" s="31" t="s">
        <v>11</v>
      </c>
      <c r="G374" s="31" t="s">
        <v>19</v>
      </c>
      <c r="H374" s="31" t="s">
        <v>51</v>
      </c>
      <c r="I374" s="31" t="s">
        <v>10</v>
      </c>
      <c r="J374" s="31" t="s">
        <v>16</v>
      </c>
      <c r="K374" s="31" t="s">
        <v>1498</v>
      </c>
      <c r="L374" s="33">
        <v>12432</v>
      </c>
      <c r="M374" s="150">
        <v>374655.810192</v>
      </c>
      <c r="N374" s="34">
        <v>-191344</v>
      </c>
      <c r="O374" s="34">
        <v>127799.59916985923</v>
      </c>
      <c r="P374" s="30">
        <v>457345.39121120004</v>
      </c>
      <c r="Q374" s="35">
        <v>26201.837266999999</v>
      </c>
      <c r="R374" s="36">
        <v>0</v>
      </c>
      <c r="S374" s="36">
        <v>12620.404772576276</v>
      </c>
      <c r="T374" s="36">
        <v>12243.595227423724</v>
      </c>
      <c r="U374" s="37">
        <v>24864.134079200358</v>
      </c>
      <c r="V374" s="38">
        <v>51065.971346200356</v>
      </c>
      <c r="W374" s="34">
        <v>508411.36255740037</v>
      </c>
      <c r="X374" s="34">
        <v>23663.258948576287</v>
      </c>
      <c r="Y374" s="33">
        <v>484748.10360882408</v>
      </c>
      <c r="Z374" s="144">
        <v>0</v>
      </c>
      <c r="AA374" s="34">
        <v>63461.447447736238</v>
      </c>
      <c r="AB374" s="34">
        <v>99556.974958007209</v>
      </c>
      <c r="AC374" s="34">
        <v>52111.38</v>
      </c>
      <c r="AD374" s="34">
        <v>18655.640000000018</v>
      </c>
      <c r="AE374" s="34">
        <v>363.09</v>
      </c>
      <c r="AF374" s="34">
        <v>234148.53240574346</v>
      </c>
      <c r="AG374" s="136">
        <v>324552</v>
      </c>
      <c r="AH374" s="34">
        <v>332171.58101919998</v>
      </c>
      <c r="AI374" s="34">
        <v>29846</v>
      </c>
      <c r="AJ374" s="34">
        <v>37465.581019199999</v>
      </c>
      <c r="AK374" s="34">
        <v>7619.581019199999</v>
      </c>
      <c r="AL374" s="34">
        <v>294706</v>
      </c>
      <c r="AM374" s="34">
        <v>294706</v>
      </c>
      <c r="AN374" s="34">
        <v>0</v>
      </c>
      <c r="AO374" s="34">
        <v>457345.39121120004</v>
      </c>
      <c r="AP374" s="34">
        <v>449725.81019200006</v>
      </c>
      <c r="AQ374" s="34">
        <v>7619.5810191999772</v>
      </c>
      <c r="AR374" s="34">
        <v>-191344</v>
      </c>
      <c r="AS374" s="34">
        <v>0</v>
      </c>
    </row>
    <row r="375" spans="2:45" s="1" customFormat="1" ht="14.25" x14ac:dyDescent="0.2">
      <c r="B375" s="31" t="s">
        <v>4794</v>
      </c>
      <c r="C375" s="32" t="s">
        <v>3737</v>
      </c>
      <c r="D375" s="31" t="s">
        <v>3738</v>
      </c>
      <c r="E375" s="31" t="s">
        <v>13</v>
      </c>
      <c r="F375" s="31" t="s">
        <v>11</v>
      </c>
      <c r="G375" s="31" t="s">
        <v>19</v>
      </c>
      <c r="H375" s="31" t="s">
        <v>51</v>
      </c>
      <c r="I375" s="31" t="s">
        <v>10</v>
      </c>
      <c r="J375" s="31" t="s">
        <v>12</v>
      </c>
      <c r="K375" s="31" t="s">
        <v>3739</v>
      </c>
      <c r="L375" s="33">
        <v>2474</v>
      </c>
      <c r="M375" s="150">
        <v>74171.803849999997</v>
      </c>
      <c r="N375" s="34">
        <v>-7989</v>
      </c>
      <c r="O375" s="34">
        <v>0</v>
      </c>
      <c r="P375" s="30">
        <v>24047.863849999994</v>
      </c>
      <c r="Q375" s="35">
        <v>4355.6174700000001</v>
      </c>
      <c r="R375" s="36">
        <v>0</v>
      </c>
      <c r="S375" s="36">
        <v>2526.3183680009706</v>
      </c>
      <c r="T375" s="36">
        <v>2421.6816319990294</v>
      </c>
      <c r="U375" s="37">
        <v>4948.0266821059913</v>
      </c>
      <c r="V375" s="38">
        <v>9303.6441521059915</v>
      </c>
      <c r="W375" s="34">
        <v>33351.508002105984</v>
      </c>
      <c r="X375" s="34">
        <v>4736.8469400009708</v>
      </c>
      <c r="Y375" s="33">
        <v>28614.661062105013</v>
      </c>
      <c r="Z375" s="144">
        <v>0</v>
      </c>
      <c r="AA375" s="34">
        <v>10382.902041011617</v>
      </c>
      <c r="AB375" s="34">
        <v>15624.774713642171</v>
      </c>
      <c r="AC375" s="34">
        <v>21116.12</v>
      </c>
      <c r="AD375" s="34">
        <v>2662.9992386000004</v>
      </c>
      <c r="AE375" s="34">
        <v>3823.2</v>
      </c>
      <c r="AF375" s="34">
        <v>53609.995993253782</v>
      </c>
      <c r="AG375" s="136">
        <v>12819</v>
      </c>
      <c r="AH375" s="34">
        <v>32684.059999999998</v>
      </c>
      <c r="AI375" s="34">
        <v>631</v>
      </c>
      <c r="AJ375" s="34">
        <v>5000</v>
      </c>
      <c r="AK375" s="34">
        <v>4369</v>
      </c>
      <c r="AL375" s="34">
        <v>12188</v>
      </c>
      <c r="AM375" s="34">
        <v>27684.059999999998</v>
      </c>
      <c r="AN375" s="34">
        <v>15496.059999999998</v>
      </c>
      <c r="AO375" s="34">
        <v>24047.863849999994</v>
      </c>
      <c r="AP375" s="34">
        <v>4182.8038499999966</v>
      </c>
      <c r="AQ375" s="34">
        <v>19865.059999999998</v>
      </c>
      <c r="AR375" s="34">
        <v>-7989</v>
      </c>
      <c r="AS375" s="34">
        <v>0</v>
      </c>
    </row>
    <row r="376" spans="2:45" s="1" customFormat="1" ht="14.25" x14ac:dyDescent="0.2">
      <c r="B376" s="31" t="s">
        <v>4794</v>
      </c>
      <c r="C376" s="32" t="s">
        <v>4560</v>
      </c>
      <c r="D376" s="31" t="s">
        <v>4561</v>
      </c>
      <c r="E376" s="31" t="s">
        <v>13</v>
      </c>
      <c r="F376" s="31" t="s">
        <v>11</v>
      </c>
      <c r="G376" s="31" t="s">
        <v>19</v>
      </c>
      <c r="H376" s="31" t="s">
        <v>51</v>
      </c>
      <c r="I376" s="31" t="s">
        <v>10</v>
      </c>
      <c r="J376" s="31" t="s">
        <v>16</v>
      </c>
      <c r="K376" s="31" t="s">
        <v>4562</v>
      </c>
      <c r="L376" s="33">
        <v>14257</v>
      </c>
      <c r="M376" s="150">
        <v>517063.13333200006</v>
      </c>
      <c r="N376" s="34">
        <v>-1286755</v>
      </c>
      <c r="O376" s="34">
        <v>663516.47038997978</v>
      </c>
      <c r="P376" s="30">
        <v>-315191.86666799989</v>
      </c>
      <c r="Q376" s="35">
        <v>29155.235419000001</v>
      </c>
      <c r="R376" s="36">
        <v>315191.86666799989</v>
      </c>
      <c r="S376" s="36">
        <v>11872.532317718846</v>
      </c>
      <c r="T376" s="36">
        <v>525271.49142461794</v>
      </c>
      <c r="U376" s="37">
        <v>852340.4866343803</v>
      </c>
      <c r="V376" s="38">
        <v>881495.72205338033</v>
      </c>
      <c r="W376" s="34">
        <v>881495.72205338033</v>
      </c>
      <c r="X376" s="34">
        <v>667010.69884469861</v>
      </c>
      <c r="Y376" s="33">
        <v>214485.02320868173</v>
      </c>
      <c r="Z376" s="144">
        <v>0</v>
      </c>
      <c r="AA376" s="34">
        <v>62155.077575076299</v>
      </c>
      <c r="AB376" s="34">
        <v>85172.787483143329</v>
      </c>
      <c r="AC376" s="34">
        <v>59761.25</v>
      </c>
      <c r="AD376" s="34">
        <v>8616.4716452124994</v>
      </c>
      <c r="AE376" s="34">
        <v>0</v>
      </c>
      <c r="AF376" s="34">
        <v>215705.58670343214</v>
      </c>
      <c r="AG376" s="136">
        <v>444000</v>
      </c>
      <c r="AH376" s="34">
        <v>454500</v>
      </c>
      <c r="AI376" s="34">
        <v>0</v>
      </c>
      <c r="AJ376" s="34">
        <v>10500</v>
      </c>
      <c r="AK376" s="34">
        <v>10500</v>
      </c>
      <c r="AL376" s="34">
        <v>444000</v>
      </c>
      <c r="AM376" s="34">
        <v>444000</v>
      </c>
      <c r="AN376" s="34">
        <v>0</v>
      </c>
      <c r="AO376" s="34">
        <v>-315191.86666799989</v>
      </c>
      <c r="AP376" s="34">
        <v>-325691.86666799989</v>
      </c>
      <c r="AQ376" s="34">
        <v>10500</v>
      </c>
      <c r="AR376" s="34">
        <v>-1286755</v>
      </c>
      <c r="AS376" s="34">
        <v>0</v>
      </c>
    </row>
    <row r="377" spans="2:45" s="1" customFormat="1" ht="14.25" x14ac:dyDescent="0.2">
      <c r="B377" s="31" t="s">
        <v>4794</v>
      </c>
      <c r="C377" s="32" t="s">
        <v>235</v>
      </c>
      <c r="D377" s="31" t="s">
        <v>236</v>
      </c>
      <c r="E377" s="31" t="s">
        <v>13</v>
      </c>
      <c r="F377" s="31" t="s">
        <v>11</v>
      </c>
      <c r="G377" s="31" t="s">
        <v>19</v>
      </c>
      <c r="H377" s="31" t="s">
        <v>51</v>
      </c>
      <c r="I377" s="31" t="s">
        <v>10</v>
      </c>
      <c r="J377" s="31" t="s">
        <v>12</v>
      </c>
      <c r="K377" s="31" t="s">
        <v>237</v>
      </c>
      <c r="L377" s="33">
        <v>1534</v>
      </c>
      <c r="M377" s="150">
        <v>49046.690711000003</v>
      </c>
      <c r="N377" s="34">
        <v>-36126.6</v>
      </c>
      <c r="O377" s="34">
        <v>16242.790859425741</v>
      </c>
      <c r="P377" s="30">
        <v>-239703.64928899999</v>
      </c>
      <c r="Q377" s="35">
        <v>2976.4026840000001</v>
      </c>
      <c r="R377" s="36">
        <v>239703.64928899999</v>
      </c>
      <c r="S377" s="36">
        <v>1581.3039748577501</v>
      </c>
      <c r="T377" s="36">
        <v>-626.99161649268353</v>
      </c>
      <c r="U377" s="37">
        <v>240659.25939620103</v>
      </c>
      <c r="V377" s="38">
        <v>243635.66208020103</v>
      </c>
      <c r="W377" s="34">
        <v>243635.66208020103</v>
      </c>
      <c r="X377" s="34">
        <v>17614.974106283509</v>
      </c>
      <c r="Y377" s="33">
        <v>226020.68797391752</v>
      </c>
      <c r="Z377" s="144">
        <v>0</v>
      </c>
      <c r="AA377" s="34">
        <v>13353.6444523717</v>
      </c>
      <c r="AB377" s="34">
        <v>5860.7712567007029</v>
      </c>
      <c r="AC377" s="34">
        <v>17412.3</v>
      </c>
      <c r="AD377" s="34">
        <v>627.95000000000005</v>
      </c>
      <c r="AE377" s="34">
        <v>330.25</v>
      </c>
      <c r="AF377" s="34">
        <v>37584.915709072404</v>
      </c>
      <c r="AG377" s="136">
        <v>6454</v>
      </c>
      <c r="AH377" s="34">
        <v>21481.26</v>
      </c>
      <c r="AI377" s="34">
        <v>0</v>
      </c>
      <c r="AJ377" s="34">
        <v>4315.8</v>
      </c>
      <c r="AK377" s="34">
        <v>4315.8</v>
      </c>
      <c r="AL377" s="34">
        <v>6454</v>
      </c>
      <c r="AM377" s="34">
        <v>17165.46</v>
      </c>
      <c r="AN377" s="34">
        <v>10711.46</v>
      </c>
      <c r="AO377" s="34">
        <v>-239703.64928899999</v>
      </c>
      <c r="AP377" s="34">
        <v>-254730.90928899997</v>
      </c>
      <c r="AQ377" s="34">
        <v>15027.260000000009</v>
      </c>
      <c r="AR377" s="34">
        <v>-36126.6</v>
      </c>
      <c r="AS377" s="34">
        <v>0</v>
      </c>
    </row>
    <row r="378" spans="2:45" s="1" customFormat="1" ht="14.25" x14ac:dyDescent="0.2">
      <c r="B378" s="31" t="s">
        <v>4794</v>
      </c>
      <c r="C378" s="32" t="s">
        <v>1310</v>
      </c>
      <c r="D378" s="31" t="s">
        <v>1311</v>
      </c>
      <c r="E378" s="31" t="s">
        <v>13</v>
      </c>
      <c r="F378" s="31" t="s">
        <v>11</v>
      </c>
      <c r="G378" s="31" t="s">
        <v>19</v>
      </c>
      <c r="H378" s="31" t="s">
        <v>51</v>
      </c>
      <c r="I378" s="31" t="s">
        <v>10</v>
      </c>
      <c r="J378" s="31" t="s">
        <v>12</v>
      </c>
      <c r="K378" s="31" t="s">
        <v>1312</v>
      </c>
      <c r="L378" s="33">
        <v>4661</v>
      </c>
      <c r="M378" s="150">
        <v>303036.512308</v>
      </c>
      <c r="N378" s="34">
        <v>-18167</v>
      </c>
      <c r="O378" s="34">
        <v>0</v>
      </c>
      <c r="P378" s="30">
        <v>278373.10230799997</v>
      </c>
      <c r="Q378" s="35">
        <v>21190.605199000001</v>
      </c>
      <c r="R378" s="36">
        <v>0</v>
      </c>
      <c r="S378" s="36">
        <v>12694.868258290589</v>
      </c>
      <c r="T378" s="36">
        <v>-182.27771177322211</v>
      </c>
      <c r="U378" s="37">
        <v>12512.658020702327</v>
      </c>
      <c r="V378" s="38">
        <v>33703.263219702327</v>
      </c>
      <c r="W378" s="34">
        <v>312076.36552770232</v>
      </c>
      <c r="X378" s="34">
        <v>23802.877984290593</v>
      </c>
      <c r="Y378" s="33">
        <v>288273.48754341173</v>
      </c>
      <c r="Z378" s="144">
        <v>0</v>
      </c>
      <c r="AA378" s="34">
        <v>24913.680721482433</v>
      </c>
      <c r="AB378" s="34">
        <v>57759.39108725352</v>
      </c>
      <c r="AC378" s="34">
        <v>19537.57</v>
      </c>
      <c r="AD378" s="34">
        <v>1012.2685416</v>
      </c>
      <c r="AE378" s="34">
        <v>5205.87</v>
      </c>
      <c r="AF378" s="34">
        <v>108428.78035033596</v>
      </c>
      <c r="AG378" s="136">
        <v>0</v>
      </c>
      <c r="AH378" s="34">
        <v>81056.59</v>
      </c>
      <c r="AI378" s="34">
        <v>0</v>
      </c>
      <c r="AJ378" s="34">
        <v>28900</v>
      </c>
      <c r="AK378" s="34">
        <v>28900</v>
      </c>
      <c r="AL378" s="34">
        <v>0</v>
      </c>
      <c r="AM378" s="34">
        <v>52156.59</v>
      </c>
      <c r="AN378" s="34">
        <v>52156.59</v>
      </c>
      <c r="AO378" s="34">
        <v>278373.10230799997</v>
      </c>
      <c r="AP378" s="34">
        <v>197316.51230799998</v>
      </c>
      <c r="AQ378" s="34">
        <v>81056.589999999967</v>
      </c>
      <c r="AR378" s="34">
        <v>-18167</v>
      </c>
      <c r="AS378" s="34">
        <v>0</v>
      </c>
    </row>
    <row r="379" spans="2:45" s="1" customFormat="1" ht="14.25" x14ac:dyDescent="0.2">
      <c r="B379" s="31" t="s">
        <v>4794</v>
      </c>
      <c r="C379" s="32" t="s">
        <v>922</v>
      </c>
      <c r="D379" s="31" t="s">
        <v>923</v>
      </c>
      <c r="E379" s="31" t="s">
        <v>13</v>
      </c>
      <c r="F379" s="31" t="s">
        <v>11</v>
      </c>
      <c r="G379" s="31" t="s">
        <v>19</v>
      </c>
      <c r="H379" s="31" t="s">
        <v>51</v>
      </c>
      <c r="I379" s="31" t="s">
        <v>10</v>
      </c>
      <c r="J379" s="31" t="s">
        <v>12</v>
      </c>
      <c r="K379" s="31" t="s">
        <v>924</v>
      </c>
      <c r="L379" s="33">
        <v>3645</v>
      </c>
      <c r="M379" s="150">
        <v>114473.56422799999</v>
      </c>
      <c r="N379" s="34">
        <v>-98054</v>
      </c>
      <c r="O379" s="34">
        <v>42133.675412721896</v>
      </c>
      <c r="P379" s="30">
        <v>120941.36422799999</v>
      </c>
      <c r="Q379" s="35">
        <v>6346.6345650000003</v>
      </c>
      <c r="R379" s="36">
        <v>0</v>
      </c>
      <c r="S379" s="36">
        <v>2701.8509200010376</v>
      </c>
      <c r="T379" s="36">
        <v>4588.1490799989624</v>
      </c>
      <c r="U379" s="37">
        <v>7290.0393113485597</v>
      </c>
      <c r="V379" s="38">
        <v>13636.673876348559</v>
      </c>
      <c r="W379" s="34">
        <v>134578.03810434855</v>
      </c>
      <c r="X379" s="34">
        <v>5065.9704750010278</v>
      </c>
      <c r="Y379" s="33">
        <v>129512.06762934753</v>
      </c>
      <c r="Z379" s="144">
        <v>0</v>
      </c>
      <c r="AA379" s="34">
        <v>6146.268538788966</v>
      </c>
      <c r="AB379" s="34">
        <v>22909.454865162683</v>
      </c>
      <c r="AC379" s="34">
        <v>15278.79</v>
      </c>
      <c r="AD379" s="34">
        <v>1705.4815616799999</v>
      </c>
      <c r="AE379" s="34">
        <v>2380.6</v>
      </c>
      <c r="AF379" s="34">
        <v>48420.594965631644</v>
      </c>
      <c r="AG379" s="136">
        <v>104048</v>
      </c>
      <c r="AH379" s="34">
        <v>106209.8</v>
      </c>
      <c r="AI379" s="34">
        <v>0</v>
      </c>
      <c r="AJ379" s="34">
        <v>2161.8000000000002</v>
      </c>
      <c r="AK379" s="34">
        <v>2161.8000000000002</v>
      </c>
      <c r="AL379" s="34">
        <v>104048</v>
      </c>
      <c r="AM379" s="34">
        <v>104048</v>
      </c>
      <c r="AN379" s="34">
        <v>0</v>
      </c>
      <c r="AO379" s="34">
        <v>120941.36422799999</v>
      </c>
      <c r="AP379" s="34">
        <v>118779.56422799999</v>
      </c>
      <c r="AQ379" s="34">
        <v>2161.8000000000029</v>
      </c>
      <c r="AR379" s="34">
        <v>-98054</v>
      </c>
      <c r="AS379" s="34">
        <v>0</v>
      </c>
    </row>
    <row r="380" spans="2:45" s="1" customFormat="1" ht="14.25" x14ac:dyDescent="0.2">
      <c r="B380" s="31" t="s">
        <v>4794</v>
      </c>
      <c r="C380" s="32" t="s">
        <v>3545</v>
      </c>
      <c r="D380" s="31" t="s">
        <v>3546</v>
      </c>
      <c r="E380" s="31" t="s">
        <v>13</v>
      </c>
      <c r="F380" s="31" t="s">
        <v>11</v>
      </c>
      <c r="G380" s="31" t="s">
        <v>19</v>
      </c>
      <c r="H380" s="31" t="s">
        <v>51</v>
      </c>
      <c r="I380" s="31" t="s">
        <v>10</v>
      </c>
      <c r="J380" s="31" t="s">
        <v>21</v>
      </c>
      <c r="K380" s="31" t="s">
        <v>3547</v>
      </c>
      <c r="L380" s="33">
        <v>175</v>
      </c>
      <c r="M380" s="150">
        <v>16207.198197999998</v>
      </c>
      <c r="N380" s="34">
        <v>15760</v>
      </c>
      <c r="O380" s="34">
        <v>0</v>
      </c>
      <c r="P380" s="30">
        <v>39975.198197999998</v>
      </c>
      <c r="Q380" s="35">
        <v>0</v>
      </c>
      <c r="R380" s="36">
        <v>0</v>
      </c>
      <c r="S380" s="36">
        <v>0</v>
      </c>
      <c r="T380" s="36">
        <v>350</v>
      </c>
      <c r="U380" s="37">
        <v>350.00188737613115</v>
      </c>
      <c r="V380" s="38">
        <v>350.00188737613115</v>
      </c>
      <c r="W380" s="34">
        <v>40325.200085376127</v>
      </c>
      <c r="X380" s="34">
        <v>0</v>
      </c>
      <c r="Y380" s="33">
        <v>40325.200085376127</v>
      </c>
      <c r="Z380" s="144">
        <v>0</v>
      </c>
      <c r="AA380" s="34">
        <v>13808.410524031091</v>
      </c>
      <c r="AB380" s="34">
        <v>451.63038648174933</v>
      </c>
      <c r="AC380" s="34">
        <v>1237.79</v>
      </c>
      <c r="AD380" s="34">
        <v>0</v>
      </c>
      <c r="AE380" s="34">
        <v>0</v>
      </c>
      <c r="AF380" s="34">
        <v>15497.830910512839</v>
      </c>
      <c r="AG380" s="136">
        <v>8008</v>
      </c>
      <c r="AH380" s="34">
        <v>8008</v>
      </c>
      <c r="AI380" s="34">
        <v>0</v>
      </c>
      <c r="AJ380" s="34">
        <v>0</v>
      </c>
      <c r="AK380" s="34">
        <v>0</v>
      </c>
      <c r="AL380" s="34">
        <v>8008</v>
      </c>
      <c r="AM380" s="34">
        <v>8008</v>
      </c>
      <c r="AN380" s="34">
        <v>0</v>
      </c>
      <c r="AO380" s="34">
        <v>39975.198197999998</v>
      </c>
      <c r="AP380" s="34">
        <v>39975.198197999998</v>
      </c>
      <c r="AQ380" s="34">
        <v>0</v>
      </c>
      <c r="AR380" s="34">
        <v>12822</v>
      </c>
      <c r="AS380" s="34">
        <v>2938</v>
      </c>
    </row>
    <row r="381" spans="2:45" s="1" customFormat="1" ht="14.25" x14ac:dyDescent="0.2">
      <c r="B381" s="31" t="s">
        <v>4794</v>
      </c>
      <c r="C381" s="32" t="s">
        <v>1469</v>
      </c>
      <c r="D381" s="31" t="s">
        <v>1470</v>
      </c>
      <c r="E381" s="31" t="s">
        <v>13</v>
      </c>
      <c r="F381" s="31" t="s">
        <v>11</v>
      </c>
      <c r="G381" s="31" t="s">
        <v>19</v>
      </c>
      <c r="H381" s="31" t="s">
        <v>51</v>
      </c>
      <c r="I381" s="31" t="s">
        <v>10</v>
      </c>
      <c r="J381" s="31" t="s">
        <v>12</v>
      </c>
      <c r="K381" s="31" t="s">
        <v>1471</v>
      </c>
      <c r="L381" s="33">
        <v>2122</v>
      </c>
      <c r="M381" s="150">
        <v>77429.769115000003</v>
      </c>
      <c r="N381" s="34">
        <v>-63453</v>
      </c>
      <c r="O381" s="34">
        <v>18574.492626865082</v>
      </c>
      <c r="P381" s="30">
        <v>67645.746026499997</v>
      </c>
      <c r="Q381" s="35">
        <v>6358.2850630000003</v>
      </c>
      <c r="R381" s="36">
        <v>0</v>
      </c>
      <c r="S381" s="36">
        <v>1141.7371382861527</v>
      </c>
      <c r="T381" s="36">
        <v>3102.2628617138471</v>
      </c>
      <c r="U381" s="37">
        <v>4244.0228857837155</v>
      </c>
      <c r="V381" s="38">
        <v>10602.307948783717</v>
      </c>
      <c r="W381" s="34">
        <v>78248.053975283721</v>
      </c>
      <c r="X381" s="34">
        <v>2140.7571342861484</v>
      </c>
      <c r="Y381" s="33">
        <v>76107.296840997573</v>
      </c>
      <c r="Z381" s="144">
        <v>0</v>
      </c>
      <c r="AA381" s="34">
        <v>1750.0881316176974</v>
      </c>
      <c r="AB381" s="34">
        <v>16466.049027368608</v>
      </c>
      <c r="AC381" s="34">
        <v>12403.07</v>
      </c>
      <c r="AD381" s="34">
        <v>1222.4833666305401</v>
      </c>
      <c r="AE381" s="34">
        <v>0</v>
      </c>
      <c r="AF381" s="34">
        <v>31841.690525616843</v>
      </c>
      <c r="AG381" s="136">
        <v>57837</v>
      </c>
      <c r="AH381" s="34">
        <v>65579.976911499994</v>
      </c>
      <c r="AI381" s="34">
        <v>0</v>
      </c>
      <c r="AJ381" s="34">
        <v>7742.9769115000008</v>
      </c>
      <c r="AK381" s="34">
        <v>7742.9769115000008</v>
      </c>
      <c r="AL381" s="34">
        <v>57837</v>
      </c>
      <c r="AM381" s="34">
        <v>57837</v>
      </c>
      <c r="AN381" s="34">
        <v>0</v>
      </c>
      <c r="AO381" s="34">
        <v>67645.746026499997</v>
      </c>
      <c r="AP381" s="34">
        <v>59902.769114999996</v>
      </c>
      <c r="AQ381" s="34">
        <v>7742.9769114999945</v>
      </c>
      <c r="AR381" s="34">
        <v>-83872</v>
      </c>
      <c r="AS381" s="34">
        <v>20419</v>
      </c>
    </row>
    <row r="382" spans="2:45" s="1" customFormat="1" ht="14.25" x14ac:dyDescent="0.2">
      <c r="B382" s="31" t="s">
        <v>4794</v>
      </c>
      <c r="C382" s="32" t="s">
        <v>656</v>
      </c>
      <c r="D382" s="31" t="s">
        <v>657</v>
      </c>
      <c r="E382" s="31" t="s">
        <v>13</v>
      </c>
      <c r="F382" s="31" t="s">
        <v>11</v>
      </c>
      <c r="G382" s="31" t="s">
        <v>19</v>
      </c>
      <c r="H382" s="31" t="s">
        <v>51</v>
      </c>
      <c r="I382" s="31" t="s">
        <v>10</v>
      </c>
      <c r="J382" s="31" t="s">
        <v>15</v>
      </c>
      <c r="K382" s="31" t="s">
        <v>658</v>
      </c>
      <c r="L382" s="33">
        <v>20125</v>
      </c>
      <c r="M382" s="150">
        <v>985217.32728100009</v>
      </c>
      <c r="N382" s="34">
        <v>-1306035</v>
      </c>
      <c r="O382" s="34">
        <v>585791.16900685988</v>
      </c>
      <c r="P382" s="30">
        <v>508351.32728100009</v>
      </c>
      <c r="Q382" s="35">
        <v>70572.015643000006</v>
      </c>
      <c r="R382" s="36">
        <v>0</v>
      </c>
      <c r="S382" s="36">
        <v>28288.465172582291</v>
      </c>
      <c r="T382" s="36">
        <v>26475.457714868891</v>
      </c>
      <c r="U382" s="37">
        <v>54764.218202082346</v>
      </c>
      <c r="V382" s="38">
        <v>125336.23384508234</v>
      </c>
      <c r="W382" s="34">
        <v>633687.56112608244</v>
      </c>
      <c r="X382" s="34">
        <v>84661.10530744202</v>
      </c>
      <c r="Y382" s="33">
        <v>549026.45581864042</v>
      </c>
      <c r="Z382" s="144">
        <v>0</v>
      </c>
      <c r="AA382" s="34">
        <v>54707.86806485035</v>
      </c>
      <c r="AB382" s="34">
        <v>193585.65870880778</v>
      </c>
      <c r="AC382" s="34">
        <v>84358.22</v>
      </c>
      <c r="AD382" s="34">
        <v>17508.917345868467</v>
      </c>
      <c r="AE382" s="34">
        <v>2927.22</v>
      </c>
      <c r="AF382" s="34">
        <v>353087.88411952654</v>
      </c>
      <c r="AG382" s="136">
        <v>894783</v>
      </c>
      <c r="AH382" s="34">
        <v>894783</v>
      </c>
      <c r="AI382" s="34">
        <v>410475</v>
      </c>
      <c r="AJ382" s="34">
        <v>410475</v>
      </c>
      <c r="AK382" s="34">
        <v>0</v>
      </c>
      <c r="AL382" s="34">
        <v>484308</v>
      </c>
      <c r="AM382" s="34">
        <v>484308</v>
      </c>
      <c r="AN382" s="34">
        <v>0</v>
      </c>
      <c r="AO382" s="34">
        <v>508351.32728100009</v>
      </c>
      <c r="AP382" s="34">
        <v>508351.32728100009</v>
      </c>
      <c r="AQ382" s="34">
        <v>0</v>
      </c>
      <c r="AR382" s="34">
        <v>-1306035</v>
      </c>
      <c r="AS382" s="34">
        <v>0</v>
      </c>
    </row>
    <row r="383" spans="2:45" s="1" customFormat="1" ht="14.25" x14ac:dyDescent="0.2">
      <c r="B383" s="31" t="s">
        <v>4794</v>
      </c>
      <c r="C383" s="32" t="s">
        <v>1943</v>
      </c>
      <c r="D383" s="31" t="s">
        <v>1944</v>
      </c>
      <c r="E383" s="31" t="s">
        <v>13</v>
      </c>
      <c r="F383" s="31" t="s">
        <v>11</v>
      </c>
      <c r="G383" s="31" t="s">
        <v>19</v>
      </c>
      <c r="H383" s="31" t="s">
        <v>51</v>
      </c>
      <c r="I383" s="31" t="s">
        <v>10</v>
      </c>
      <c r="J383" s="31" t="s">
        <v>12</v>
      </c>
      <c r="K383" s="31" t="s">
        <v>1945</v>
      </c>
      <c r="L383" s="33">
        <v>4814</v>
      </c>
      <c r="M383" s="150">
        <v>416215.24965699995</v>
      </c>
      <c r="N383" s="34">
        <v>-320639</v>
      </c>
      <c r="O383" s="34">
        <v>139046.90450887347</v>
      </c>
      <c r="P383" s="30">
        <v>165576.24965699995</v>
      </c>
      <c r="Q383" s="35">
        <v>33355.007938000002</v>
      </c>
      <c r="R383" s="36">
        <v>0</v>
      </c>
      <c r="S383" s="36">
        <v>8329.2419268603408</v>
      </c>
      <c r="T383" s="36">
        <v>1298.7580731396592</v>
      </c>
      <c r="U383" s="37">
        <v>9628.0519190211162</v>
      </c>
      <c r="V383" s="38">
        <v>42983.059857021115</v>
      </c>
      <c r="W383" s="34">
        <v>208559.30951402106</v>
      </c>
      <c r="X383" s="34">
        <v>15617.328612860321</v>
      </c>
      <c r="Y383" s="33">
        <v>192941.98090116074</v>
      </c>
      <c r="Z383" s="144">
        <v>4442.0122376234776</v>
      </c>
      <c r="AA383" s="34">
        <v>13851.683547645705</v>
      </c>
      <c r="AB383" s="34">
        <v>51279.390833765268</v>
      </c>
      <c r="AC383" s="34">
        <v>20178.91</v>
      </c>
      <c r="AD383" s="34">
        <v>4622.26</v>
      </c>
      <c r="AE383" s="34">
        <v>2465.5500000000002</v>
      </c>
      <c r="AF383" s="34">
        <v>96839.806619034454</v>
      </c>
      <c r="AG383" s="136">
        <v>65000</v>
      </c>
      <c r="AH383" s="34">
        <v>70000</v>
      </c>
      <c r="AI383" s="34">
        <v>0</v>
      </c>
      <c r="AJ383" s="34">
        <v>5000</v>
      </c>
      <c r="AK383" s="34">
        <v>5000</v>
      </c>
      <c r="AL383" s="34">
        <v>65000</v>
      </c>
      <c r="AM383" s="34">
        <v>65000</v>
      </c>
      <c r="AN383" s="34">
        <v>0</v>
      </c>
      <c r="AO383" s="34">
        <v>165576.24965699995</v>
      </c>
      <c r="AP383" s="34">
        <v>160576.24965699995</v>
      </c>
      <c r="AQ383" s="34">
        <v>5000</v>
      </c>
      <c r="AR383" s="34">
        <v>-320639</v>
      </c>
      <c r="AS383" s="34">
        <v>0</v>
      </c>
    </row>
    <row r="384" spans="2:45" s="1" customFormat="1" ht="14.25" x14ac:dyDescent="0.2">
      <c r="B384" s="31" t="s">
        <v>4794</v>
      </c>
      <c r="C384" s="32" t="s">
        <v>2009</v>
      </c>
      <c r="D384" s="31" t="s">
        <v>2010</v>
      </c>
      <c r="E384" s="31" t="s">
        <v>13</v>
      </c>
      <c r="F384" s="31" t="s">
        <v>11</v>
      </c>
      <c r="G384" s="31" t="s">
        <v>19</v>
      </c>
      <c r="H384" s="31" t="s">
        <v>51</v>
      </c>
      <c r="I384" s="31" t="s">
        <v>10</v>
      </c>
      <c r="J384" s="31" t="s">
        <v>21</v>
      </c>
      <c r="K384" s="31" t="s">
        <v>2011</v>
      </c>
      <c r="L384" s="33">
        <v>601</v>
      </c>
      <c r="M384" s="150">
        <v>16560.513823000001</v>
      </c>
      <c r="N384" s="34">
        <v>1297</v>
      </c>
      <c r="O384" s="34">
        <v>0</v>
      </c>
      <c r="P384" s="30">
        <v>23735.89482300001</v>
      </c>
      <c r="Q384" s="35">
        <v>763.81940299999997</v>
      </c>
      <c r="R384" s="36">
        <v>0</v>
      </c>
      <c r="S384" s="36">
        <v>812.43802514316917</v>
      </c>
      <c r="T384" s="36">
        <v>389.56197485683083</v>
      </c>
      <c r="U384" s="37">
        <v>1202.0064817888849</v>
      </c>
      <c r="V384" s="38">
        <v>1965.8258847888849</v>
      </c>
      <c r="W384" s="34">
        <v>25701.720707788896</v>
      </c>
      <c r="X384" s="34">
        <v>1523.3212971431676</v>
      </c>
      <c r="Y384" s="33">
        <v>24178.399410645728</v>
      </c>
      <c r="Z384" s="144">
        <v>0</v>
      </c>
      <c r="AA384" s="34">
        <v>1368.2156244937084</v>
      </c>
      <c r="AB384" s="34">
        <v>2563.015353819208</v>
      </c>
      <c r="AC384" s="34">
        <v>2715.2999999999997</v>
      </c>
      <c r="AD384" s="34">
        <v>720.47613801599994</v>
      </c>
      <c r="AE384" s="34">
        <v>0</v>
      </c>
      <c r="AF384" s="34">
        <v>7367.0071163289158</v>
      </c>
      <c r="AG384" s="136">
        <v>0</v>
      </c>
      <c r="AH384" s="34">
        <v>5878.3809999999994</v>
      </c>
      <c r="AI384" s="34">
        <v>0</v>
      </c>
      <c r="AJ384" s="34">
        <v>0</v>
      </c>
      <c r="AK384" s="34">
        <v>0</v>
      </c>
      <c r="AL384" s="34">
        <v>0</v>
      </c>
      <c r="AM384" s="34">
        <v>5878.3809999999994</v>
      </c>
      <c r="AN384" s="34">
        <v>5878.3809999999994</v>
      </c>
      <c r="AO384" s="34">
        <v>23735.89482300001</v>
      </c>
      <c r="AP384" s="34">
        <v>17857.513823000008</v>
      </c>
      <c r="AQ384" s="34">
        <v>5878.3810000000012</v>
      </c>
      <c r="AR384" s="34">
        <v>1297</v>
      </c>
      <c r="AS384" s="34">
        <v>0</v>
      </c>
    </row>
    <row r="385" spans="2:45" s="1" customFormat="1" ht="14.25" x14ac:dyDescent="0.2">
      <c r="B385" s="31" t="s">
        <v>4794</v>
      </c>
      <c r="C385" s="32" t="s">
        <v>3916</v>
      </c>
      <c r="D385" s="31" t="s">
        <v>3917</v>
      </c>
      <c r="E385" s="31" t="s">
        <v>13</v>
      </c>
      <c r="F385" s="31" t="s">
        <v>11</v>
      </c>
      <c r="G385" s="31" t="s">
        <v>19</v>
      </c>
      <c r="H385" s="31" t="s">
        <v>51</v>
      </c>
      <c r="I385" s="31" t="s">
        <v>10</v>
      </c>
      <c r="J385" s="31" t="s">
        <v>14</v>
      </c>
      <c r="K385" s="31" t="s">
        <v>3918</v>
      </c>
      <c r="L385" s="33">
        <v>6974</v>
      </c>
      <c r="M385" s="150">
        <v>314005.63347300002</v>
      </c>
      <c r="N385" s="34">
        <v>33721.699999999997</v>
      </c>
      <c r="O385" s="34">
        <v>0</v>
      </c>
      <c r="P385" s="30">
        <v>416001.233473</v>
      </c>
      <c r="Q385" s="35">
        <v>24236.720398000001</v>
      </c>
      <c r="R385" s="36">
        <v>0</v>
      </c>
      <c r="S385" s="36">
        <v>11258.728508575754</v>
      </c>
      <c r="T385" s="36">
        <v>2689.2714914242461</v>
      </c>
      <c r="U385" s="37">
        <v>13948.075214635077</v>
      </c>
      <c r="V385" s="38">
        <v>38184.795612635076</v>
      </c>
      <c r="W385" s="34">
        <v>454186.02908563509</v>
      </c>
      <c r="X385" s="34">
        <v>21110.11595357582</v>
      </c>
      <c r="Y385" s="33">
        <v>433075.91313205927</v>
      </c>
      <c r="Z385" s="144">
        <v>0</v>
      </c>
      <c r="AA385" s="34">
        <v>18786.350320430513</v>
      </c>
      <c r="AB385" s="34">
        <v>66646.16935530222</v>
      </c>
      <c r="AC385" s="34">
        <v>29233.01</v>
      </c>
      <c r="AD385" s="34">
        <v>4606.4290717702006</v>
      </c>
      <c r="AE385" s="34">
        <v>82.47</v>
      </c>
      <c r="AF385" s="34">
        <v>119354.42874750293</v>
      </c>
      <c r="AG385" s="136">
        <v>115032</v>
      </c>
      <c r="AH385" s="34">
        <v>126509.9</v>
      </c>
      <c r="AI385" s="34">
        <v>0</v>
      </c>
      <c r="AJ385" s="34">
        <v>11477.900000000001</v>
      </c>
      <c r="AK385" s="34">
        <v>11477.900000000001</v>
      </c>
      <c r="AL385" s="34">
        <v>115032</v>
      </c>
      <c r="AM385" s="34">
        <v>115032</v>
      </c>
      <c r="AN385" s="34">
        <v>0</v>
      </c>
      <c r="AO385" s="34">
        <v>416001.233473</v>
      </c>
      <c r="AP385" s="34">
        <v>404523.33347299998</v>
      </c>
      <c r="AQ385" s="34">
        <v>11477.900000000023</v>
      </c>
      <c r="AR385" s="34">
        <v>-11191</v>
      </c>
      <c r="AS385" s="34">
        <v>44912.7</v>
      </c>
    </row>
    <row r="386" spans="2:45" s="1" customFormat="1" ht="14.25" x14ac:dyDescent="0.2">
      <c r="B386" s="31" t="s">
        <v>4794</v>
      </c>
      <c r="C386" s="32" t="s">
        <v>4221</v>
      </c>
      <c r="D386" s="31" t="s">
        <v>4222</v>
      </c>
      <c r="E386" s="31" t="s">
        <v>13</v>
      </c>
      <c r="F386" s="31" t="s">
        <v>11</v>
      </c>
      <c r="G386" s="31" t="s">
        <v>19</v>
      </c>
      <c r="H386" s="31" t="s">
        <v>51</v>
      </c>
      <c r="I386" s="31" t="s">
        <v>10</v>
      </c>
      <c r="J386" s="31" t="s">
        <v>12</v>
      </c>
      <c r="K386" s="31" t="s">
        <v>4223</v>
      </c>
      <c r="L386" s="33">
        <v>2730</v>
      </c>
      <c r="M386" s="150">
        <v>70013.464925000007</v>
      </c>
      <c r="N386" s="34">
        <v>-27449</v>
      </c>
      <c r="O386" s="34">
        <v>11212.804346173789</v>
      </c>
      <c r="P386" s="30">
        <v>63246.811417500008</v>
      </c>
      <c r="Q386" s="35">
        <v>1046.480697</v>
      </c>
      <c r="R386" s="36">
        <v>0</v>
      </c>
      <c r="S386" s="36">
        <v>0</v>
      </c>
      <c r="T386" s="36">
        <v>5460</v>
      </c>
      <c r="U386" s="37">
        <v>5460.0294430676458</v>
      </c>
      <c r="V386" s="38">
        <v>6506.5101400676458</v>
      </c>
      <c r="W386" s="34">
        <v>69753.321557567659</v>
      </c>
      <c r="X386" s="34">
        <v>0</v>
      </c>
      <c r="Y386" s="33">
        <v>69753.321557567659</v>
      </c>
      <c r="Z386" s="144">
        <v>0</v>
      </c>
      <c r="AA386" s="34">
        <v>14792.776164958384</v>
      </c>
      <c r="AB386" s="34">
        <v>15858.936071382985</v>
      </c>
      <c r="AC386" s="34">
        <v>11443.38</v>
      </c>
      <c r="AD386" s="34">
        <v>3996.83398969375</v>
      </c>
      <c r="AE386" s="34">
        <v>88.53</v>
      </c>
      <c r="AF386" s="34">
        <v>46180.456226035116</v>
      </c>
      <c r="AG386" s="136">
        <v>53806</v>
      </c>
      <c r="AH386" s="34">
        <v>57701.346492500001</v>
      </c>
      <c r="AI386" s="34">
        <v>3106</v>
      </c>
      <c r="AJ386" s="34">
        <v>7001.3464925000007</v>
      </c>
      <c r="AK386" s="34">
        <v>3895.3464925000007</v>
      </c>
      <c r="AL386" s="34">
        <v>50700</v>
      </c>
      <c r="AM386" s="34">
        <v>50700</v>
      </c>
      <c r="AN386" s="34">
        <v>0</v>
      </c>
      <c r="AO386" s="34">
        <v>63246.811417500008</v>
      </c>
      <c r="AP386" s="34">
        <v>59351.464925000007</v>
      </c>
      <c r="AQ386" s="34">
        <v>3895.3464925000007</v>
      </c>
      <c r="AR386" s="34">
        <v>-27449</v>
      </c>
      <c r="AS386" s="34">
        <v>0</v>
      </c>
    </row>
    <row r="387" spans="2:45" s="1" customFormat="1" ht="14.25" x14ac:dyDescent="0.2">
      <c r="B387" s="31" t="s">
        <v>4794</v>
      </c>
      <c r="C387" s="32" t="s">
        <v>1389</v>
      </c>
      <c r="D387" s="31" t="s">
        <v>1390</v>
      </c>
      <c r="E387" s="31" t="s">
        <v>13</v>
      </c>
      <c r="F387" s="31" t="s">
        <v>11</v>
      </c>
      <c r="G387" s="31" t="s">
        <v>19</v>
      </c>
      <c r="H387" s="31" t="s">
        <v>51</v>
      </c>
      <c r="I387" s="31" t="s">
        <v>10</v>
      </c>
      <c r="J387" s="31" t="s">
        <v>21</v>
      </c>
      <c r="K387" s="31" t="s">
        <v>1391</v>
      </c>
      <c r="L387" s="33">
        <v>541</v>
      </c>
      <c r="M387" s="150">
        <v>21777.94903</v>
      </c>
      <c r="N387" s="34">
        <v>-4646</v>
      </c>
      <c r="O387" s="34">
        <v>0</v>
      </c>
      <c r="P387" s="30">
        <v>41003.949030000003</v>
      </c>
      <c r="Q387" s="35">
        <v>588.29768000000001</v>
      </c>
      <c r="R387" s="36">
        <v>0</v>
      </c>
      <c r="S387" s="36">
        <v>672.08392342882951</v>
      </c>
      <c r="T387" s="36">
        <v>409.91607657117049</v>
      </c>
      <c r="U387" s="37">
        <v>1082.0058346884969</v>
      </c>
      <c r="V387" s="38">
        <v>1670.3035146884968</v>
      </c>
      <c r="W387" s="34">
        <v>42674.252544688497</v>
      </c>
      <c r="X387" s="34">
        <v>1260.1573564288192</v>
      </c>
      <c r="Y387" s="33">
        <v>41414.095188259678</v>
      </c>
      <c r="Z387" s="144">
        <v>0</v>
      </c>
      <c r="AA387" s="34">
        <v>6814.4783929614696</v>
      </c>
      <c r="AB387" s="34">
        <v>1938.0818866737873</v>
      </c>
      <c r="AC387" s="34">
        <v>3324.12</v>
      </c>
      <c r="AD387" s="34">
        <v>757</v>
      </c>
      <c r="AE387" s="34">
        <v>0</v>
      </c>
      <c r="AF387" s="34">
        <v>12833.680279635257</v>
      </c>
      <c r="AG387" s="136">
        <v>23439</v>
      </c>
      <c r="AH387" s="34">
        <v>24039</v>
      </c>
      <c r="AI387" s="34">
        <v>0</v>
      </c>
      <c r="AJ387" s="34">
        <v>600</v>
      </c>
      <c r="AK387" s="34">
        <v>600</v>
      </c>
      <c r="AL387" s="34">
        <v>23439</v>
      </c>
      <c r="AM387" s="34">
        <v>23439</v>
      </c>
      <c r="AN387" s="34">
        <v>0</v>
      </c>
      <c r="AO387" s="34">
        <v>41003.949030000003</v>
      </c>
      <c r="AP387" s="34">
        <v>40403.949030000003</v>
      </c>
      <c r="AQ387" s="34">
        <v>600</v>
      </c>
      <c r="AR387" s="34">
        <v>-7904</v>
      </c>
      <c r="AS387" s="34">
        <v>3258</v>
      </c>
    </row>
    <row r="388" spans="2:45" s="1" customFormat="1" ht="14.25" x14ac:dyDescent="0.2">
      <c r="B388" s="31" t="s">
        <v>4794</v>
      </c>
      <c r="C388" s="32" t="s">
        <v>2572</v>
      </c>
      <c r="D388" s="31" t="s">
        <v>2573</v>
      </c>
      <c r="E388" s="31" t="s">
        <v>13</v>
      </c>
      <c r="F388" s="31" t="s">
        <v>11</v>
      </c>
      <c r="G388" s="31" t="s">
        <v>19</v>
      </c>
      <c r="H388" s="31" t="s">
        <v>51</v>
      </c>
      <c r="I388" s="31" t="s">
        <v>10</v>
      </c>
      <c r="J388" s="31" t="s">
        <v>21</v>
      </c>
      <c r="K388" s="31" t="s">
        <v>2574</v>
      </c>
      <c r="L388" s="33">
        <v>604</v>
      </c>
      <c r="M388" s="150">
        <v>31580.469198999999</v>
      </c>
      <c r="N388" s="34">
        <v>-5583</v>
      </c>
      <c r="O388" s="34">
        <v>0</v>
      </c>
      <c r="P388" s="30">
        <v>37500.669198999996</v>
      </c>
      <c r="Q388" s="35">
        <v>2427.740018</v>
      </c>
      <c r="R388" s="36">
        <v>0</v>
      </c>
      <c r="S388" s="36">
        <v>1004.889105143243</v>
      </c>
      <c r="T388" s="36">
        <v>203.110894856757</v>
      </c>
      <c r="U388" s="37">
        <v>1208.006514143904</v>
      </c>
      <c r="V388" s="38">
        <v>3635.746532143904</v>
      </c>
      <c r="W388" s="34">
        <v>41136.415731143898</v>
      </c>
      <c r="X388" s="34">
        <v>1884.1670721432456</v>
      </c>
      <c r="Y388" s="33">
        <v>39252.248659000652</v>
      </c>
      <c r="Z388" s="144">
        <v>0</v>
      </c>
      <c r="AA388" s="34">
        <v>4276.9730393933187</v>
      </c>
      <c r="AB388" s="34">
        <v>2655.351502146957</v>
      </c>
      <c r="AC388" s="34">
        <v>4442.9400000000005</v>
      </c>
      <c r="AD388" s="34">
        <v>216</v>
      </c>
      <c r="AE388" s="34">
        <v>0</v>
      </c>
      <c r="AF388" s="34">
        <v>11591.264541540277</v>
      </c>
      <c r="AG388" s="136">
        <v>18260</v>
      </c>
      <c r="AH388" s="34">
        <v>18833.2</v>
      </c>
      <c r="AI388" s="34">
        <v>0</v>
      </c>
      <c r="AJ388" s="34">
        <v>573.20000000000005</v>
      </c>
      <c r="AK388" s="34">
        <v>573.20000000000005</v>
      </c>
      <c r="AL388" s="34">
        <v>18260</v>
      </c>
      <c r="AM388" s="34">
        <v>18260</v>
      </c>
      <c r="AN388" s="34">
        <v>0</v>
      </c>
      <c r="AO388" s="34">
        <v>37500.669198999996</v>
      </c>
      <c r="AP388" s="34">
        <v>36927.469198999999</v>
      </c>
      <c r="AQ388" s="34">
        <v>573.19999999999709</v>
      </c>
      <c r="AR388" s="34">
        <v>-5583</v>
      </c>
      <c r="AS388" s="34">
        <v>0</v>
      </c>
    </row>
    <row r="389" spans="2:45" s="1" customFormat="1" ht="14.25" x14ac:dyDescent="0.2">
      <c r="B389" s="31" t="s">
        <v>4794</v>
      </c>
      <c r="C389" s="32" t="s">
        <v>3581</v>
      </c>
      <c r="D389" s="31" t="s">
        <v>3582</v>
      </c>
      <c r="E389" s="31" t="s">
        <v>13</v>
      </c>
      <c r="F389" s="31" t="s">
        <v>11</v>
      </c>
      <c r="G389" s="31" t="s">
        <v>19</v>
      </c>
      <c r="H389" s="31" t="s">
        <v>51</v>
      </c>
      <c r="I389" s="31" t="s">
        <v>10</v>
      </c>
      <c r="J389" s="31" t="s">
        <v>12</v>
      </c>
      <c r="K389" s="31" t="s">
        <v>3583</v>
      </c>
      <c r="L389" s="33">
        <v>1465</v>
      </c>
      <c r="M389" s="150">
        <v>45546.254983999999</v>
      </c>
      <c r="N389" s="34">
        <v>-13480</v>
      </c>
      <c r="O389" s="34">
        <v>1653.2307576870007</v>
      </c>
      <c r="P389" s="30">
        <v>32777.230482400002</v>
      </c>
      <c r="Q389" s="35">
        <v>2313.4848080000002</v>
      </c>
      <c r="R389" s="36">
        <v>0</v>
      </c>
      <c r="S389" s="36">
        <v>749.67107771457358</v>
      </c>
      <c r="T389" s="36">
        <v>2180.3289222854264</v>
      </c>
      <c r="U389" s="37">
        <v>2930.0158000344691</v>
      </c>
      <c r="V389" s="38">
        <v>5243.5006080344692</v>
      </c>
      <c r="W389" s="34">
        <v>38020.73109043447</v>
      </c>
      <c r="X389" s="34">
        <v>1405.6332707145702</v>
      </c>
      <c r="Y389" s="33">
        <v>36615.0978197199</v>
      </c>
      <c r="Z389" s="144">
        <v>0</v>
      </c>
      <c r="AA389" s="34">
        <v>1883.8973022284017</v>
      </c>
      <c r="AB389" s="34">
        <v>5181.2560188607695</v>
      </c>
      <c r="AC389" s="34">
        <v>9523.7199999999993</v>
      </c>
      <c r="AD389" s="34">
        <v>2206</v>
      </c>
      <c r="AE389" s="34">
        <v>0</v>
      </c>
      <c r="AF389" s="34">
        <v>18794.87332108917</v>
      </c>
      <c r="AG389" s="136">
        <v>0</v>
      </c>
      <c r="AH389" s="34">
        <v>20947.975498399999</v>
      </c>
      <c r="AI389" s="34">
        <v>0</v>
      </c>
      <c r="AJ389" s="34">
        <v>4554.6254983999997</v>
      </c>
      <c r="AK389" s="34">
        <v>4554.6254983999997</v>
      </c>
      <c r="AL389" s="34">
        <v>0</v>
      </c>
      <c r="AM389" s="34">
        <v>16393.349999999999</v>
      </c>
      <c r="AN389" s="34">
        <v>16393.349999999999</v>
      </c>
      <c r="AO389" s="34">
        <v>32777.230482400002</v>
      </c>
      <c r="AP389" s="34">
        <v>11829.254984000003</v>
      </c>
      <c r="AQ389" s="34">
        <v>20947.975498400003</v>
      </c>
      <c r="AR389" s="34">
        <v>-13480</v>
      </c>
      <c r="AS389" s="34">
        <v>0</v>
      </c>
    </row>
    <row r="390" spans="2:45" s="1" customFormat="1" ht="14.25" x14ac:dyDescent="0.2">
      <c r="B390" s="31" t="s">
        <v>4794</v>
      </c>
      <c r="C390" s="32" t="s">
        <v>1322</v>
      </c>
      <c r="D390" s="31" t="s">
        <v>1323</v>
      </c>
      <c r="E390" s="31" t="s">
        <v>13</v>
      </c>
      <c r="F390" s="31" t="s">
        <v>11</v>
      </c>
      <c r="G390" s="31" t="s">
        <v>19</v>
      </c>
      <c r="H390" s="31" t="s">
        <v>51</v>
      </c>
      <c r="I390" s="31" t="s">
        <v>10</v>
      </c>
      <c r="J390" s="31" t="s">
        <v>12</v>
      </c>
      <c r="K390" s="31" t="s">
        <v>1324</v>
      </c>
      <c r="L390" s="33">
        <v>4742</v>
      </c>
      <c r="M390" s="150">
        <v>204482.16509000002</v>
      </c>
      <c r="N390" s="34">
        <v>-16547</v>
      </c>
      <c r="O390" s="34">
        <v>0</v>
      </c>
      <c r="P390" s="30">
        <v>126648.64509000001</v>
      </c>
      <c r="Q390" s="35">
        <v>6889.4589530000003</v>
      </c>
      <c r="R390" s="36">
        <v>0</v>
      </c>
      <c r="S390" s="36">
        <v>4874.1407748590145</v>
      </c>
      <c r="T390" s="36">
        <v>4609.8592251409855</v>
      </c>
      <c r="U390" s="37">
        <v>9484.0511425006516</v>
      </c>
      <c r="V390" s="38">
        <v>16373.510095500653</v>
      </c>
      <c r="W390" s="34">
        <v>143022.15518550065</v>
      </c>
      <c r="X390" s="34">
        <v>9139.0139528590371</v>
      </c>
      <c r="Y390" s="33">
        <v>133883.14123264162</v>
      </c>
      <c r="Z390" s="144">
        <v>0</v>
      </c>
      <c r="AA390" s="34">
        <v>5940.845225544932</v>
      </c>
      <c r="AB390" s="34">
        <v>42841.303322626714</v>
      </c>
      <c r="AC390" s="34">
        <v>37360.83</v>
      </c>
      <c r="AD390" s="34">
        <v>6711.5307255499192</v>
      </c>
      <c r="AE390" s="34">
        <v>433.2</v>
      </c>
      <c r="AF390" s="34">
        <v>93287.709273721557</v>
      </c>
      <c r="AG390" s="136">
        <v>28200</v>
      </c>
      <c r="AH390" s="34">
        <v>65860.479999999996</v>
      </c>
      <c r="AI390" s="34">
        <v>0</v>
      </c>
      <c r="AJ390" s="34">
        <v>12797.5</v>
      </c>
      <c r="AK390" s="34">
        <v>12797.5</v>
      </c>
      <c r="AL390" s="34">
        <v>28200</v>
      </c>
      <c r="AM390" s="34">
        <v>53062.979999999996</v>
      </c>
      <c r="AN390" s="34">
        <v>24862.979999999996</v>
      </c>
      <c r="AO390" s="34">
        <v>126648.64509000001</v>
      </c>
      <c r="AP390" s="34">
        <v>88988.16509000001</v>
      </c>
      <c r="AQ390" s="34">
        <v>37660.479999999981</v>
      </c>
      <c r="AR390" s="34">
        <v>-16547</v>
      </c>
      <c r="AS390" s="34">
        <v>0</v>
      </c>
    </row>
    <row r="391" spans="2:45" s="1" customFormat="1" ht="14.25" x14ac:dyDescent="0.2">
      <c r="B391" s="31" t="s">
        <v>4794</v>
      </c>
      <c r="C391" s="32" t="s">
        <v>1607</v>
      </c>
      <c r="D391" s="31" t="s">
        <v>1608</v>
      </c>
      <c r="E391" s="31" t="s">
        <v>13</v>
      </c>
      <c r="F391" s="31" t="s">
        <v>11</v>
      </c>
      <c r="G391" s="31" t="s">
        <v>19</v>
      </c>
      <c r="H391" s="31" t="s">
        <v>51</v>
      </c>
      <c r="I391" s="31" t="s">
        <v>10</v>
      </c>
      <c r="J391" s="31" t="s">
        <v>12</v>
      </c>
      <c r="K391" s="31" t="s">
        <v>1609</v>
      </c>
      <c r="L391" s="33">
        <v>4684</v>
      </c>
      <c r="M391" s="150">
        <v>119483.50904200001</v>
      </c>
      <c r="N391" s="34">
        <v>-15758</v>
      </c>
      <c r="O391" s="34">
        <v>0</v>
      </c>
      <c r="P391" s="30">
        <v>163289.46904200001</v>
      </c>
      <c r="Q391" s="35">
        <v>9921.1992730000002</v>
      </c>
      <c r="R391" s="36">
        <v>0</v>
      </c>
      <c r="S391" s="36">
        <v>6623.251768002543</v>
      </c>
      <c r="T391" s="36">
        <v>2744.748231997457</v>
      </c>
      <c r="U391" s="37">
        <v>9368.0505169702756</v>
      </c>
      <c r="V391" s="38">
        <v>19289.249789970276</v>
      </c>
      <c r="W391" s="34">
        <v>182578.7188319703</v>
      </c>
      <c r="X391" s="34">
        <v>12418.597065002541</v>
      </c>
      <c r="Y391" s="33">
        <v>170160.12176696776</v>
      </c>
      <c r="Z391" s="144">
        <v>0</v>
      </c>
      <c r="AA391" s="34">
        <v>5453.8218591141613</v>
      </c>
      <c r="AB391" s="34">
        <v>28516.194457207435</v>
      </c>
      <c r="AC391" s="34">
        <v>29224.27</v>
      </c>
      <c r="AD391" s="34">
        <v>5786.7441999999992</v>
      </c>
      <c r="AE391" s="34">
        <v>1859.61</v>
      </c>
      <c r="AF391" s="34">
        <v>70840.640516321597</v>
      </c>
      <c r="AG391" s="136">
        <v>0</v>
      </c>
      <c r="AH391" s="34">
        <v>59563.96</v>
      </c>
      <c r="AI391" s="34">
        <v>0</v>
      </c>
      <c r="AJ391" s="34">
        <v>7150</v>
      </c>
      <c r="AK391" s="34">
        <v>7150</v>
      </c>
      <c r="AL391" s="34">
        <v>0</v>
      </c>
      <c r="AM391" s="34">
        <v>52413.96</v>
      </c>
      <c r="AN391" s="34">
        <v>52413.96</v>
      </c>
      <c r="AO391" s="34">
        <v>163289.46904200001</v>
      </c>
      <c r="AP391" s="34">
        <v>103725.50904200002</v>
      </c>
      <c r="AQ391" s="34">
        <v>59563.959999999992</v>
      </c>
      <c r="AR391" s="34">
        <v>-15758</v>
      </c>
      <c r="AS391" s="34">
        <v>0</v>
      </c>
    </row>
    <row r="392" spans="2:45" s="1" customFormat="1" ht="14.25" x14ac:dyDescent="0.2">
      <c r="B392" s="31" t="s">
        <v>4794</v>
      </c>
      <c r="C392" s="32" t="s">
        <v>481</v>
      </c>
      <c r="D392" s="31" t="s">
        <v>482</v>
      </c>
      <c r="E392" s="31" t="s">
        <v>13</v>
      </c>
      <c r="F392" s="31" t="s">
        <v>11</v>
      </c>
      <c r="G392" s="31" t="s">
        <v>19</v>
      </c>
      <c r="H392" s="31" t="s">
        <v>51</v>
      </c>
      <c r="I392" s="31" t="s">
        <v>10</v>
      </c>
      <c r="J392" s="31" t="s">
        <v>14</v>
      </c>
      <c r="K392" s="31" t="s">
        <v>483</v>
      </c>
      <c r="L392" s="33">
        <v>7921</v>
      </c>
      <c r="M392" s="150">
        <v>283998.82496999996</v>
      </c>
      <c r="N392" s="34">
        <v>-277096</v>
      </c>
      <c r="O392" s="34">
        <v>134881.34100356614</v>
      </c>
      <c r="P392" s="30">
        <v>92591.824969999958</v>
      </c>
      <c r="Q392" s="35">
        <v>24100.275115</v>
      </c>
      <c r="R392" s="36">
        <v>0</v>
      </c>
      <c r="S392" s="36">
        <v>11833.887099433117</v>
      </c>
      <c r="T392" s="36">
        <v>23532.72303163504</v>
      </c>
      <c r="U392" s="37">
        <v>35366.800845627586</v>
      </c>
      <c r="V392" s="38">
        <v>59467.075960627582</v>
      </c>
      <c r="W392" s="34">
        <v>152058.90093062754</v>
      </c>
      <c r="X392" s="34">
        <v>50732.430441999255</v>
      </c>
      <c r="Y392" s="33">
        <v>101326.47048862829</v>
      </c>
      <c r="Z392" s="144">
        <v>10961.922470239741</v>
      </c>
      <c r="AA392" s="34">
        <v>32375.04341129987</v>
      </c>
      <c r="AB392" s="34">
        <v>77552.052056974149</v>
      </c>
      <c r="AC392" s="34">
        <v>33202.559999999998</v>
      </c>
      <c r="AD392" s="34">
        <v>5152.4585823500011</v>
      </c>
      <c r="AE392" s="34">
        <v>493.99</v>
      </c>
      <c r="AF392" s="34">
        <v>159738.02652086376</v>
      </c>
      <c r="AG392" s="136">
        <v>215207</v>
      </c>
      <c r="AH392" s="34">
        <v>215207</v>
      </c>
      <c r="AI392" s="34">
        <v>36744</v>
      </c>
      <c r="AJ392" s="34">
        <v>36744</v>
      </c>
      <c r="AK392" s="34">
        <v>0</v>
      </c>
      <c r="AL392" s="34">
        <v>178463</v>
      </c>
      <c r="AM392" s="34">
        <v>178463</v>
      </c>
      <c r="AN392" s="34">
        <v>0</v>
      </c>
      <c r="AO392" s="34">
        <v>92591.824969999958</v>
      </c>
      <c r="AP392" s="34">
        <v>92591.824969999958</v>
      </c>
      <c r="AQ392" s="34">
        <v>0</v>
      </c>
      <c r="AR392" s="34">
        <v>-277096</v>
      </c>
      <c r="AS392" s="34">
        <v>0</v>
      </c>
    </row>
    <row r="393" spans="2:45" s="1" customFormat="1" ht="14.25" x14ac:dyDescent="0.2">
      <c r="B393" s="31" t="s">
        <v>4794</v>
      </c>
      <c r="C393" s="32" t="s">
        <v>3578</v>
      </c>
      <c r="D393" s="31" t="s">
        <v>3579</v>
      </c>
      <c r="E393" s="31" t="s">
        <v>13</v>
      </c>
      <c r="F393" s="31" t="s">
        <v>11</v>
      </c>
      <c r="G393" s="31" t="s">
        <v>19</v>
      </c>
      <c r="H393" s="31" t="s">
        <v>51</v>
      </c>
      <c r="I393" s="31" t="s">
        <v>10</v>
      </c>
      <c r="J393" s="31" t="s">
        <v>12</v>
      </c>
      <c r="K393" s="31" t="s">
        <v>3580</v>
      </c>
      <c r="L393" s="33">
        <v>2465</v>
      </c>
      <c r="M393" s="150">
        <v>96917.181146999996</v>
      </c>
      <c r="N393" s="34">
        <v>-62482</v>
      </c>
      <c r="O393" s="34">
        <v>25791.899646122882</v>
      </c>
      <c r="P393" s="30">
        <v>93701.181146999996</v>
      </c>
      <c r="Q393" s="35">
        <v>5602.3698910000003</v>
      </c>
      <c r="R393" s="36">
        <v>0</v>
      </c>
      <c r="S393" s="36">
        <v>4415.4207462874101</v>
      </c>
      <c r="T393" s="36">
        <v>514.57925371258989</v>
      </c>
      <c r="U393" s="37">
        <v>4930.0265850409332</v>
      </c>
      <c r="V393" s="38">
        <v>10532.396476040933</v>
      </c>
      <c r="W393" s="34">
        <v>104233.57762304092</v>
      </c>
      <c r="X393" s="34">
        <v>8278.9138992874068</v>
      </c>
      <c r="Y393" s="33">
        <v>95954.663723753518</v>
      </c>
      <c r="Z393" s="144">
        <v>0</v>
      </c>
      <c r="AA393" s="34">
        <v>12410.91111724246</v>
      </c>
      <c r="AB393" s="34">
        <v>17934.680016400853</v>
      </c>
      <c r="AC393" s="34">
        <v>10332.57</v>
      </c>
      <c r="AD393" s="34">
        <v>593.60080161951487</v>
      </c>
      <c r="AE393" s="34">
        <v>0</v>
      </c>
      <c r="AF393" s="34">
        <v>41271.761935262824</v>
      </c>
      <c r="AG393" s="136">
        <v>58866</v>
      </c>
      <c r="AH393" s="34">
        <v>59266</v>
      </c>
      <c r="AI393" s="34">
        <v>0</v>
      </c>
      <c r="AJ393" s="34">
        <v>400</v>
      </c>
      <c r="AK393" s="34">
        <v>400</v>
      </c>
      <c r="AL393" s="34">
        <v>58866</v>
      </c>
      <c r="AM393" s="34">
        <v>58866</v>
      </c>
      <c r="AN393" s="34">
        <v>0</v>
      </c>
      <c r="AO393" s="34">
        <v>93701.181146999996</v>
      </c>
      <c r="AP393" s="34">
        <v>93301.181146999996</v>
      </c>
      <c r="AQ393" s="34">
        <v>400</v>
      </c>
      <c r="AR393" s="34">
        <v>-62482</v>
      </c>
      <c r="AS393" s="34">
        <v>0</v>
      </c>
    </row>
    <row r="394" spans="2:45" s="1" customFormat="1" ht="14.25" x14ac:dyDescent="0.2">
      <c r="B394" s="31" t="s">
        <v>4794</v>
      </c>
      <c r="C394" s="32" t="s">
        <v>1847</v>
      </c>
      <c r="D394" s="31" t="s">
        <v>1848</v>
      </c>
      <c r="E394" s="31" t="s">
        <v>13</v>
      </c>
      <c r="F394" s="31" t="s">
        <v>11</v>
      </c>
      <c r="G394" s="31" t="s">
        <v>19</v>
      </c>
      <c r="H394" s="31" t="s">
        <v>51</v>
      </c>
      <c r="I394" s="31" t="s">
        <v>10</v>
      </c>
      <c r="J394" s="31" t="s">
        <v>12</v>
      </c>
      <c r="K394" s="31" t="s">
        <v>1849</v>
      </c>
      <c r="L394" s="33">
        <v>2652</v>
      </c>
      <c r="M394" s="150">
        <v>199757.53301000001</v>
      </c>
      <c r="N394" s="34">
        <v>-255072</v>
      </c>
      <c r="O394" s="34">
        <v>83991.312467212905</v>
      </c>
      <c r="P394" s="30">
        <v>90212.533010000014</v>
      </c>
      <c r="Q394" s="35">
        <v>9235.711636</v>
      </c>
      <c r="R394" s="36">
        <v>0</v>
      </c>
      <c r="S394" s="36">
        <v>0</v>
      </c>
      <c r="T394" s="36">
        <v>5304</v>
      </c>
      <c r="U394" s="37">
        <v>5304.0286018371417</v>
      </c>
      <c r="V394" s="38">
        <v>14539.740237837141</v>
      </c>
      <c r="W394" s="34">
        <v>104752.27324783715</v>
      </c>
      <c r="X394" s="34">
        <v>0</v>
      </c>
      <c r="Y394" s="33">
        <v>104752.27324783715</v>
      </c>
      <c r="Z394" s="144">
        <v>4268.2309195212383</v>
      </c>
      <c r="AA394" s="34">
        <v>1862.053390070105</v>
      </c>
      <c r="AB394" s="34">
        <v>23794.195971825029</v>
      </c>
      <c r="AC394" s="34">
        <v>11116.42</v>
      </c>
      <c r="AD394" s="34">
        <v>3043.5208152</v>
      </c>
      <c r="AE394" s="34">
        <v>575</v>
      </c>
      <c r="AF394" s="34">
        <v>44659.421096616366</v>
      </c>
      <c r="AG394" s="136">
        <v>228905</v>
      </c>
      <c r="AH394" s="34">
        <v>228905</v>
      </c>
      <c r="AI394" s="34">
        <v>3521</v>
      </c>
      <c r="AJ394" s="34">
        <v>3521</v>
      </c>
      <c r="AK394" s="34">
        <v>0</v>
      </c>
      <c r="AL394" s="34">
        <v>225384</v>
      </c>
      <c r="AM394" s="34">
        <v>225384</v>
      </c>
      <c r="AN394" s="34">
        <v>0</v>
      </c>
      <c r="AO394" s="34">
        <v>90212.533010000014</v>
      </c>
      <c r="AP394" s="34">
        <v>90212.533010000014</v>
      </c>
      <c r="AQ394" s="34">
        <v>0</v>
      </c>
      <c r="AR394" s="34">
        <v>-255072</v>
      </c>
      <c r="AS394" s="34">
        <v>0</v>
      </c>
    </row>
    <row r="395" spans="2:45" s="1" customFormat="1" ht="14.25" x14ac:dyDescent="0.2">
      <c r="B395" s="31" t="s">
        <v>4794</v>
      </c>
      <c r="C395" s="32" t="s">
        <v>1010</v>
      </c>
      <c r="D395" s="31" t="s">
        <v>1011</v>
      </c>
      <c r="E395" s="31" t="s">
        <v>13</v>
      </c>
      <c r="F395" s="31" t="s">
        <v>11</v>
      </c>
      <c r="G395" s="31" t="s">
        <v>19</v>
      </c>
      <c r="H395" s="31" t="s">
        <v>51</v>
      </c>
      <c r="I395" s="31" t="s">
        <v>10</v>
      </c>
      <c r="J395" s="31" t="s">
        <v>12</v>
      </c>
      <c r="K395" s="31" t="s">
        <v>1012</v>
      </c>
      <c r="L395" s="33">
        <v>3743</v>
      </c>
      <c r="M395" s="150">
        <v>78393.516743999993</v>
      </c>
      <c r="N395" s="34">
        <v>-12923</v>
      </c>
      <c r="O395" s="34">
        <v>0</v>
      </c>
      <c r="P395" s="30">
        <v>19154.286743999983</v>
      </c>
      <c r="Q395" s="35">
        <v>7355.4814319999996</v>
      </c>
      <c r="R395" s="36">
        <v>0</v>
      </c>
      <c r="S395" s="36">
        <v>6980.9500914312521</v>
      </c>
      <c r="T395" s="36">
        <v>505.04990856874792</v>
      </c>
      <c r="U395" s="37">
        <v>7486.0403682791939</v>
      </c>
      <c r="V395" s="38">
        <v>14841.521800279193</v>
      </c>
      <c r="W395" s="34">
        <v>33995.808544279178</v>
      </c>
      <c r="X395" s="34">
        <v>13089.281421431253</v>
      </c>
      <c r="Y395" s="33">
        <v>20906.527122847925</v>
      </c>
      <c r="Z395" s="144">
        <v>0</v>
      </c>
      <c r="AA395" s="34">
        <v>3620.2163478641473</v>
      </c>
      <c r="AB395" s="34">
        <v>26579.773063994369</v>
      </c>
      <c r="AC395" s="34">
        <v>17206.05</v>
      </c>
      <c r="AD395" s="34">
        <v>1949.1533520124999</v>
      </c>
      <c r="AE395" s="34">
        <v>0</v>
      </c>
      <c r="AF395" s="34">
        <v>49355.192763871019</v>
      </c>
      <c r="AG395" s="136">
        <v>26152</v>
      </c>
      <c r="AH395" s="34">
        <v>45305.77</v>
      </c>
      <c r="AI395" s="34">
        <v>3240</v>
      </c>
      <c r="AJ395" s="34">
        <v>3421.6000000000004</v>
      </c>
      <c r="AK395" s="34">
        <v>181.60000000000036</v>
      </c>
      <c r="AL395" s="34">
        <v>22912</v>
      </c>
      <c r="AM395" s="34">
        <v>41884.17</v>
      </c>
      <c r="AN395" s="34">
        <v>18972.169999999998</v>
      </c>
      <c r="AO395" s="34">
        <v>19154.286743999983</v>
      </c>
      <c r="AP395" s="34">
        <v>0.5167439999859198</v>
      </c>
      <c r="AQ395" s="34">
        <v>19153.769999999997</v>
      </c>
      <c r="AR395" s="34">
        <v>-12923</v>
      </c>
      <c r="AS395" s="34">
        <v>0</v>
      </c>
    </row>
    <row r="396" spans="2:45" s="1" customFormat="1" ht="14.25" x14ac:dyDescent="0.2">
      <c r="B396" s="31" t="s">
        <v>4794</v>
      </c>
      <c r="C396" s="32" t="s">
        <v>4569</v>
      </c>
      <c r="D396" s="31" t="s">
        <v>4570</v>
      </c>
      <c r="E396" s="31" t="s">
        <v>13</v>
      </c>
      <c r="F396" s="31" t="s">
        <v>11</v>
      </c>
      <c r="G396" s="31" t="s">
        <v>19</v>
      </c>
      <c r="H396" s="31" t="s">
        <v>51</v>
      </c>
      <c r="I396" s="31" t="s">
        <v>10</v>
      </c>
      <c r="J396" s="31" t="s">
        <v>14</v>
      </c>
      <c r="K396" s="31" t="s">
        <v>4571</v>
      </c>
      <c r="L396" s="33">
        <v>5209</v>
      </c>
      <c r="M396" s="150">
        <v>78479.468786000012</v>
      </c>
      <c r="N396" s="34">
        <v>-46348</v>
      </c>
      <c r="O396" s="34">
        <v>3088.6508485360828</v>
      </c>
      <c r="P396" s="30">
        <v>312.95266460001585</v>
      </c>
      <c r="Q396" s="35">
        <v>6006.8761279999999</v>
      </c>
      <c r="R396" s="36">
        <v>0</v>
      </c>
      <c r="S396" s="36">
        <v>5769.7174822879297</v>
      </c>
      <c r="T396" s="36">
        <v>4648.2825177120703</v>
      </c>
      <c r="U396" s="37">
        <v>10418.05617909867</v>
      </c>
      <c r="V396" s="38">
        <v>16424.932307098672</v>
      </c>
      <c r="W396" s="34">
        <v>16737.884971698688</v>
      </c>
      <c r="X396" s="34">
        <v>12635.545132223999</v>
      </c>
      <c r="Y396" s="33">
        <v>4102.3398394746891</v>
      </c>
      <c r="Z396" s="144">
        <v>0</v>
      </c>
      <c r="AA396" s="34">
        <v>2943.24809465614</v>
      </c>
      <c r="AB396" s="34">
        <v>35204.836905776989</v>
      </c>
      <c r="AC396" s="34">
        <v>21834.63</v>
      </c>
      <c r="AD396" s="34">
        <v>4175.3950157874997</v>
      </c>
      <c r="AE396" s="34">
        <v>0</v>
      </c>
      <c r="AF396" s="34">
        <v>64158.110016220635</v>
      </c>
      <c r="AG396" s="136">
        <v>37079</v>
      </c>
      <c r="AH396" s="34">
        <v>65110.483878600004</v>
      </c>
      <c r="AI396" s="34">
        <v>0</v>
      </c>
      <c r="AJ396" s="34">
        <v>7847.9468786000016</v>
      </c>
      <c r="AK396" s="34">
        <v>7847.9468786000016</v>
      </c>
      <c r="AL396" s="34">
        <v>37079</v>
      </c>
      <c r="AM396" s="34">
        <v>57262.537000000004</v>
      </c>
      <c r="AN396" s="34">
        <v>20183.537000000004</v>
      </c>
      <c r="AO396" s="34">
        <v>312.95266460001585</v>
      </c>
      <c r="AP396" s="34">
        <v>-27718.531213999988</v>
      </c>
      <c r="AQ396" s="34">
        <v>28031.483878600004</v>
      </c>
      <c r="AR396" s="34">
        <v>-46348</v>
      </c>
      <c r="AS396" s="34">
        <v>0</v>
      </c>
    </row>
    <row r="397" spans="2:45" s="1" customFormat="1" ht="14.25" x14ac:dyDescent="0.2">
      <c r="B397" s="31" t="s">
        <v>4794</v>
      </c>
      <c r="C397" s="32" t="s">
        <v>1535</v>
      </c>
      <c r="D397" s="31" t="s">
        <v>1536</v>
      </c>
      <c r="E397" s="31" t="s">
        <v>13</v>
      </c>
      <c r="F397" s="31" t="s">
        <v>11</v>
      </c>
      <c r="G397" s="31" t="s">
        <v>19</v>
      </c>
      <c r="H397" s="31" t="s">
        <v>51</v>
      </c>
      <c r="I397" s="31" t="s">
        <v>10</v>
      </c>
      <c r="J397" s="31" t="s">
        <v>12</v>
      </c>
      <c r="K397" s="31" t="s">
        <v>1537</v>
      </c>
      <c r="L397" s="33">
        <v>1757</v>
      </c>
      <c r="M397" s="150">
        <v>436571.03211399994</v>
      </c>
      <c r="N397" s="34">
        <v>-426352</v>
      </c>
      <c r="O397" s="34">
        <v>410152</v>
      </c>
      <c r="P397" s="30">
        <v>53322.032113999943</v>
      </c>
      <c r="Q397" s="35">
        <v>1733.982309</v>
      </c>
      <c r="R397" s="36">
        <v>0</v>
      </c>
      <c r="S397" s="36">
        <v>0</v>
      </c>
      <c r="T397" s="36">
        <v>300039.97115400014</v>
      </c>
      <c r="U397" s="37">
        <v>300041.58912051428</v>
      </c>
      <c r="V397" s="38">
        <v>301775.57142951427</v>
      </c>
      <c r="W397" s="34">
        <v>355097.60354351421</v>
      </c>
      <c r="X397" s="34">
        <v>355095.98557700007</v>
      </c>
      <c r="Y397" s="33">
        <v>1.6179665141389705</v>
      </c>
      <c r="Z397" s="144">
        <v>8919.8674760549038</v>
      </c>
      <c r="AA397" s="34">
        <v>47288.384539889681</v>
      </c>
      <c r="AB397" s="34">
        <v>65144.566845399197</v>
      </c>
      <c r="AC397" s="34">
        <v>7364.84</v>
      </c>
      <c r="AD397" s="34">
        <v>23495.249275735183</v>
      </c>
      <c r="AE397" s="34">
        <v>52527.13</v>
      </c>
      <c r="AF397" s="34">
        <v>204740.03813707895</v>
      </c>
      <c r="AG397" s="136">
        <v>67047</v>
      </c>
      <c r="AH397" s="34">
        <v>83247</v>
      </c>
      <c r="AI397" s="34">
        <v>0</v>
      </c>
      <c r="AJ397" s="34">
        <v>16200</v>
      </c>
      <c r="AK397" s="34">
        <v>16200</v>
      </c>
      <c r="AL397" s="34">
        <v>67047</v>
      </c>
      <c r="AM397" s="34">
        <v>67047</v>
      </c>
      <c r="AN397" s="34">
        <v>0</v>
      </c>
      <c r="AO397" s="34">
        <v>53322.032113999943</v>
      </c>
      <c r="AP397" s="34">
        <v>37122.032113999943</v>
      </c>
      <c r="AQ397" s="34">
        <v>16200</v>
      </c>
      <c r="AR397" s="34">
        <v>-426352</v>
      </c>
      <c r="AS397" s="34">
        <v>0</v>
      </c>
    </row>
    <row r="398" spans="2:45" s="1" customFormat="1" ht="14.25" x14ac:dyDescent="0.2">
      <c r="B398" s="31" t="s">
        <v>4794</v>
      </c>
      <c r="C398" s="32" t="s">
        <v>1679</v>
      </c>
      <c r="D398" s="31" t="s">
        <v>1680</v>
      </c>
      <c r="E398" s="31" t="s">
        <v>13</v>
      </c>
      <c r="F398" s="31" t="s">
        <v>11</v>
      </c>
      <c r="G398" s="31" t="s">
        <v>19</v>
      </c>
      <c r="H398" s="31" t="s">
        <v>51</v>
      </c>
      <c r="I398" s="31" t="s">
        <v>10</v>
      </c>
      <c r="J398" s="31" t="s">
        <v>14</v>
      </c>
      <c r="K398" s="31" t="s">
        <v>1681</v>
      </c>
      <c r="L398" s="33">
        <v>7020</v>
      </c>
      <c r="M398" s="150">
        <v>228547.81420099997</v>
      </c>
      <c r="N398" s="34">
        <v>-24504</v>
      </c>
      <c r="O398" s="34">
        <v>0</v>
      </c>
      <c r="P398" s="30">
        <v>341023.81420099997</v>
      </c>
      <c r="Q398" s="35">
        <v>8794.3949809999995</v>
      </c>
      <c r="R398" s="36">
        <v>0</v>
      </c>
      <c r="S398" s="36">
        <v>3651.9344720014024</v>
      </c>
      <c r="T398" s="36">
        <v>10388.065527998599</v>
      </c>
      <c r="U398" s="37">
        <v>14040.075710745376</v>
      </c>
      <c r="V398" s="38">
        <v>22834.470691745373</v>
      </c>
      <c r="W398" s="34">
        <v>363858.28489274532</v>
      </c>
      <c r="X398" s="34">
        <v>6847.377135001414</v>
      </c>
      <c r="Y398" s="33">
        <v>357010.9077577439</v>
      </c>
      <c r="Z398" s="144">
        <v>0</v>
      </c>
      <c r="AA398" s="34">
        <v>33164.771690261929</v>
      </c>
      <c r="AB398" s="34">
        <v>48526.872656859377</v>
      </c>
      <c r="AC398" s="34">
        <v>29686.58</v>
      </c>
      <c r="AD398" s="34">
        <v>3727.5</v>
      </c>
      <c r="AE398" s="34">
        <v>496.62</v>
      </c>
      <c r="AF398" s="34">
        <v>115602.3443471213</v>
      </c>
      <c r="AG398" s="136">
        <v>144798</v>
      </c>
      <c r="AH398" s="34">
        <v>156683</v>
      </c>
      <c r="AI398" s="34">
        <v>2425</v>
      </c>
      <c r="AJ398" s="34">
        <v>14310</v>
      </c>
      <c r="AK398" s="34">
        <v>11885</v>
      </c>
      <c r="AL398" s="34">
        <v>142373</v>
      </c>
      <c r="AM398" s="34">
        <v>142373</v>
      </c>
      <c r="AN398" s="34">
        <v>0</v>
      </c>
      <c r="AO398" s="34">
        <v>341023.81420099997</v>
      </c>
      <c r="AP398" s="34">
        <v>329138.81420099997</v>
      </c>
      <c r="AQ398" s="34">
        <v>11885</v>
      </c>
      <c r="AR398" s="34">
        <v>-24504</v>
      </c>
      <c r="AS398" s="34">
        <v>0</v>
      </c>
    </row>
    <row r="399" spans="2:45" s="1" customFormat="1" ht="14.25" x14ac:dyDescent="0.2">
      <c r="B399" s="31" t="s">
        <v>4794</v>
      </c>
      <c r="C399" s="32" t="s">
        <v>4410</v>
      </c>
      <c r="D399" s="31" t="s">
        <v>4411</v>
      </c>
      <c r="E399" s="31" t="s">
        <v>13</v>
      </c>
      <c r="F399" s="31" t="s">
        <v>11</v>
      </c>
      <c r="G399" s="31" t="s">
        <v>19</v>
      </c>
      <c r="H399" s="31" t="s">
        <v>51</v>
      </c>
      <c r="I399" s="31" t="s">
        <v>10</v>
      </c>
      <c r="J399" s="31" t="s">
        <v>14</v>
      </c>
      <c r="K399" s="31" t="s">
        <v>4412</v>
      </c>
      <c r="L399" s="33">
        <v>6851</v>
      </c>
      <c r="M399" s="150">
        <v>187008.53576200001</v>
      </c>
      <c r="N399" s="34">
        <v>-165182</v>
      </c>
      <c r="O399" s="34">
        <v>64655.854427266051</v>
      </c>
      <c r="P399" s="30">
        <v>111509.57876200002</v>
      </c>
      <c r="Q399" s="35">
        <v>17016.415548000001</v>
      </c>
      <c r="R399" s="36">
        <v>0</v>
      </c>
      <c r="S399" s="36">
        <v>9448.6460731464849</v>
      </c>
      <c r="T399" s="36">
        <v>4253.3539268535151</v>
      </c>
      <c r="U399" s="37">
        <v>13702.073888079283</v>
      </c>
      <c r="V399" s="38">
        <v>30718.489436079282</v>
      </c>
      <c r="W399" s="34">
        <v>142228.0681980793</v>
      </c>
      <c r="X399" s="34">
        <v>17716.211387146497</v>
      </c>
      <c r="Y399" s="33">
        <v>124511.8568109328</v>
      </c>
      <c r="Z399" s="144">
        <v>0</v>
      </c>
      <c r="AA399" s="34">
        <v>5743.5561895140618</v>
      </c>
      <c r="AB399" s="34">
        <v>56177.767093444367</v>
      </c>
      <c r="AC399" s="34">
        <v>49835.28</v>
      </c>
      <c r="AD399" s="34">
        <v>3278.5466641000003</v>
      </c>
      <c r="AE399" s="34">
        <v>397</v>
      </c>
      <c r="AF399" s="34">
        <v>115432.14994705842</v>
      </c>
      <c r="AG399" s="136">
        <v>49957</v>
      </c>
      <c r="AH399" s="34">
        <v>89683.043000000005</v>
      </c>
      <c r="AI399" s="34">
        <v>0</v>
      </c>
      <c r="AJ399" s="34">
        <v>14370</v>
      </c>
      <c r="AK399" s="34">
        <v>14370</v>
      </c>
      <c r="AL399" s="34">
        <v>49957</v>
      </c>
      <c r="AM399" s="34">
        <v>75313.043000000005</v>
      </c>
      <c r="AN399" s="34">
        <v>25356.043000000005</v>
      </c>
      <c r="AO399" s="34">
        <v>111509.57876200002</v>
      </c>
      <c r="AP399" s="34">
        <v>71783.535762000014</v>
      </c>
      <c r="AQ399" s="34">
        <v>39726.043000000005</v>
      </c>
      <c r="AR399" s="34">
        <v>-165182</v>
      </c>
      <c r="AS399" s="34">
        <v>0</v>
      </c>
    </row>
    <row r="400" spans="2:45" s="1" customFormat="1" ht="14.25" x14ac:dyDescent="0.2">
      <c r="B400" s="31" t="s">
        <v>4794</v>
      </c>
      <c r="C400" s="32" t="s">
        <v>4314</v>
      </c>
      <c r="D400" s="31" t="s">
        <v>4315</v>
      </c>
      <c r="E400" s="31" t="s">
        <v>13</v>
      </c>
      <c r="F400" s="31" t="s">
        <v>11</v>
      </c>
      <c r="G400" s="31" t="s">
        <v>19</v>
      </c>
      <c r="H400" s="31" t="s">
        <v>51</v>
      </c>
      <c r="I400" s="31" t="s">
        <v>10</v>
      </c>
      <c r="J400" s="31" t="s">
        <v>12</v>
      </c>
      <c r="K400" s="31" t="s">
        <v>4316</v>
      </c>
      <c r="L400" s="33">
        <v>3543</v>
      </c>
      <c r="M400" s="150">
        <v>153756.463632</v>
      </c>
      <c r="N400" s="34">
        <v>-43996.850000000006</v>
      </c>
      <c r="O400" s="34">
        <v>13926.131619811833</v>
      </c>
      <c r="P400" s="30">
        <v>226312.2599952</v>
      </c>
      <c r="Q400" s="35">
        <v>8724.7329960000006</v>
      </c>
      <c r="R400" s="36">
        <v>0</v>
      </c>
      <c r="S400" s="36">
        <v>3837.1200982871874</v>
      </c>
      <c r="T400" s="36">
        <v>3248.8799017128126</v>
      </c>
      <c r="U400" s="37">
        <v>7086.0382112779016</v>
      </c>
      <c r="V400" s="38">
        <v>15810.771207277903</v>
      </c>
      <c r="W400" s="34">
        <v>242123.0312024779</v>
      </c>
      <c r="X400" s="34">
        <v>7194.6001842871774</v>
      </c>
      <c r="Y400" s="33">
        <v>234928.43101819072</v>
      </c>
      <c r="Z400" s="144">
        <v>55927.8887034488</v>
      </c>
      <c r="AA400" s="34">
        <v>32568.180523369112</v>
      </c>
      <c r="AB400" s="34">
        <v>30127.524599579443</v>
      </c>
      <c r="AC400" s="34">
        <v>14851.24</v>
      </c>
      <c r="AD400" s="34">
        <v>900.30527719999986</v>
      </c>
      <c r="AE400" s="34">
        <v>20244.740000000002</v>
      </c>
      <c r="AF400" s="34">
        <v>154619.87910359734</v>
      </c>
      <c r="AG400" s="136">
        <v>104276</v>
      </c>
      <c r="AH400" s="34">
        <v>119651.64636320001</v>
      </c>
      <c r="AI400" s="34">
        <v>0</v>
      </c>
      <c r="AJ400" s="34">
        <v>15375.646363200001</v>
      </c>
      <c r="AK400" s="34">
        <v>15375.646363200001</v>
      </c>
      <c r="AL400" s="34">
        <v>104276</v>
      </c>
      <c r="AM400" s="34">
        <v>104276</v>
      </c>
      <c r="AN400" s="34">
        <v>0</v>
      </c>
      <c r="AO400" s="34">
        <v>226312.2599952</v>
      </c>
      <c r="AP400" s="34">
        <v>210936.61363199999</v>
      </c>
      <c r="AQ400" s="34">
        <v>15375.646363200009</v>
      </c>
      <c r="AR400" s="34">
        <v>-43996.850000000006</v>
      </c>
      <c r="AS400" s="34">
        <v>0</v>
      </c>
    </row>
    <row r="401" spans="2:45" s="1" customFormat="1" ht="14.25" x14ac:dyDescent="0.2">
      <c r="B401" s="31" t="s">
        <v>4794</v>
      </c>
      <c r="C401" s="32" t="s">
        <v>3557</v>
      </c>
      <c r="D401" s="31" t="s">
        <v>3558</v>
      </c>
      <c r="E401" s="31" t="s">
        <v>13</v>
      </c>
      <c r="F401" s="31" t="s">
        <v>11</v>
      </c>
      <c r="G401" s="31" t="s">
        <v>19</v>
      </c>
      <c r="H401" s="31" t="s">
        <v>51</v>
      </c>
      <c r="I401" s="31" t="s">
        <v>10</v>
      </c>
      <c r="J401" s="31" t="s">
        <v>12</v>
      </c>
      <c r="K401" s="31" t="s">
        <v>3559</v>
      </c>
      <c r="L401" s="33">
        <v>2876</v>
      </c>
      <c r="M401" s="150">
        <v>106902.311692</v>
      </c>
      <c r="N401" s="34">
        <v>-97900</v>
      </c>
      <c r="O401" s="34">
        <v>70367.777232578694</v>
      </c>
      <c r="P401" s="30">
        <v>31829.811692000018</v>
      </c>
      <c r="Q401" s="35">
        <v>7590.8328549999997</v>
      </c>
      <c r="R401" s="36">
        <v>0</v>
      </c>
      <c r="S401" s="36">
        <v>3430.9218891441751</v>
      </c>
      <c r="T401" s="36">
        <v>27856.875730957116</v>
      </c>
      <c r="U401" s="37">
        <v>31287.966339651077</v>
      </c>
      <c r="V401" s="38">
        <v>38878.799194651074</v>
      </c>
      <c r="W401" s="34">
        <v>70708.610886651091</v>
      </c>
      <c r="X401" s="34">
        <v>40382.16788072286</v>
      </c>
      <c r="Y401" s="33">
        <v>30326.443005928235</v>
      </c>
      <c r="Z401" s="144">
        <v>0</v>
      </c>
      <c r="AA401" s="34">
        <v>7129.0824719676375</v>
      </c>
      <c r="AB401" s="34">
        <v>14697.838005210018</v>
      </c>
      <c r="AC401" s="34">
        <v>15668.85</v>
      </c>
      <c r="AD401" s="34">
        <v>278</v>
      </c>
      <c r="AE401" s="34">
        <v>0</v>
      </c>
      <c r="AF401" s="34">
        <v>37773.770477177655</v>
      </c>
      <c r="AG401" s="136">
        <v>49705</v>
      </c>
      <c r="AH401" s="34">
        <v>56763.5</v>
      </c>
      <c r="AI401" s="34">
        <v>0</v>
      </c>
      <c r="AJ401" s="34">
        <v>7058.5</v>
      </c>
      <c r="AK401" s="34">
        <v>7058.5</v>
      </c>
      <c r="AL401" s="34">
        <v>49705</v>
      </c>
      <c r="AM401" s="34">
        <v>49705</v>
      </c>
      <c r="AN401" s="34">
        <v>0</v>
      </c>
      <c r="AO401" s="34">
        <v>31829.811692000018</v>
      </c>
      <c r="AP401" s="34">
        <v>24771.311692000018</v>
      </c>
      <c r="AQ401" s="34">
        <v>7058.5</v>
      </c>
      <c r="AR401" s="34">
        <v>-97900</v>
      </c>
      <c r="AS401" s="34">
        <v>0</v>
      </c>
    </row>
    <row r="402" spans="2:45" s="1" customFormat="1" ht="14.25" x14ac:dyDescent="0.2">
      <c r="B402" s="31" t="s">
        <v>4794</v>
      </c>
      <c r="C402" s="32" t="s">
        <v>2189</v>
      </c>
      <c r="D402" s="31" t="s">
        <v>2190</v>
      </c>
      <c r="E402" s="31" t="s">
        <v>13</v>
      </c>
      <c r="F402" s="31" t="s">
        <v>11</v>
      </c>
      <c r="G402" s="31" t="s">
        <v>19</v>
      </c>
      <c r="H402" s="31" t="s">
        <v>51</v>
      </c>
      <c r="I402" s="31" t="s">
        <v>10</v>
      </c>
      <c r="J402" s="31" t="s">
        <v>12</v>
      </c>
      <c r="K402" s="31" t="s">
        <v>2191</v>
      </c>
      <c r="L402" s="33">
        <v>1533</v>
      </c>
      <c r="M402" s="150">
        <v>85462.519367999994</v>
      </c>
      <c r="N402" s="34">
        <v>-59433</v>
      </c>
      <c r="O402" s="34">
        <v>32300.054631831386</v>
      </c>
      <c r="P402" s="30">
        <v>69805.319367999997</v>
      </c>
      <c r="Q402" s="35">
        <v>5485.9633530000001</v>
      </c>
      <c r="R402" s="36">
        <v>0</v>
      </c>
      <c r="S402" s="36">
        <v>1827.4531748578447</v>
      </c>
      <c r="T402" s="36">
        <v>1238.5468251421553</v>
      </c>
      <c r="U402" s="37">
        <v>3066.0165334149092</v>
      </c>
      <c r="V402" s="38">
        <v>8551.9798864149088</v>
      </c>
      <c r="W402" s="34">
        <v>78357.299254414902</v>
      </c>
      <c r="X402" s="34">
        <v>3426.4747028578422</v>
      </c>
      <c r="Y402" s="33">
        <v>74930.82455155706</v>
      </c>
      <c r="Z402" s="144">
        <v>0</v>
      </c>
      <c r="AA402" s="34">
        <v>1165.0695523021409</v>
      </c>
      <c r="AB402" s="34">
        <v>8261.169480596287</v>
      </c>
      <c r="AC402" s="34">
        <v>6425.9</v>
      </c>
      <c r="AD402" s="34">
        <v>228</v>
      </c>
      <c r="AE402" s="34">
        <v>0</v>
      </c>
      <c r="AF402" s="34">
        <v>16080.139032898427</v>
      </c>
      <c r="AG402" s="136">
        <v>46941</v>
      </c>
      <c r="AH402" s="34">
        <v>51431.8</v>
      </c>
      <c r="AI402" s="34">
        <v>0</v>
      </c>
      <c r="AJ402" s="34">
        <v>4490.8</v>
      </c>
      <c r="AK402" s="34">
        <v>4490.8</v>
      </c>
      <c r="AL402" s="34">
        <v>46941</v>
      </c>
      <c r="AM402" s="34">
        <v>46941</v>
      </c>
      <c r="AN402" s="34">
        <v>0</v>
      </c>
      <c r="AO402" s="34">
        <v>69805.319367999997</v>
      </c>
      <c r="AP402" s="34">
        <v>65314.519367999994</v>
      </c>
      <c r="AQ402" s="34">
        <v>4490.8000000000029</v>
      </c>
      <c r="AR402" s="34">
        <v>-59433</v>
      </c>
      <c r="AS402" s="34">
        <v>0</v>
      </c>
    </row>
    <row r="403" spans="2:45" s="1" customFormat="1" ht="14.25" x14ac:dyDescent="0.2">
      <c r="B403" s="31" t="s">
        <v>4794</v>
      </c>
      <c r="C403" s="32" t="s">
        <v>2667</v>
      </c>
      <c r="D403" s="31" t="s">
        <v>2668</v>
      </c>
      <c r="E403" s="31" t="s">
        <v>13</v>
      </c>
      <c r="F403" s="31" t="s">
        <v>11</v>
      </c>
      <c r="G403" s="31" t="s">
        <v>19</v>
      </c>
      <c r="H403" s="31" t="s">
        <v>51</v>
      </c>
      <c r="I403" s="31" t="s">
        <v>10</v>
      </c>
      <c r="J403" s="31" t="s">
        <v>14</v>
      </c>
      <c r="K403" s="31" t="s">
        <v>2669</v>
      </c>
      <c r="L403" s="33">
        <v>6802</v>
      </c>
      <c r="M403" s="150">
        <v>161211.34671700001</v>
      </c>
      <c r="N403" s="34">
        <v>-182766</v>
      </c>
      <c r="O403" s="34">
        <v>42217.85909627581</v>
      </c>
      <c r="P403" s="30">
        <v>58238.632716999971</v>
      </c>
      <c r="Q403" s="35">
        <v>13288.040507</v>
      </c>
      <c r="R403" s="36">
        <v>0</v>
      </c>
      <c r="S403" s="36">
        <v>0</v>
      </c>
      <c r="T403" s="36">
        <v>13604</v>
      </c>
      <c r="U403" s="37">
        <v>13604.073359613967</v>
      </c>
      <c r="V403" s="38">
        <v>26892.113866613967</v>
      </c>
      <c r="W403" s="34">
        <v>85130.746583613945</v>
      </c>
      <c r="X403" s="34">
        <v>1.4551920000000001E-11</v>
      </c>
      <c r="Y403" s="33">
        <v>85130.746583613931</v>
      </c>
      <c r="Z403" s="144">
        <v>0</v>
      </c>
      <c r="AA403" s="34">
        <v>10364.72877987281</v>
      </c>
      <c r="AB403" s="34">
        <v>36167.700654541106</v>
      </c>
      <c r="AC403" s="34">
        <v>44255.55</v>
      </c>
      <c r="AD403" s="34">
        <v>2223.879654075</v>
      </c>
      <c r="AE403" s="34">
        <v>475.47</v>
      </c>
      <c r="AF403" s="34">
        <v>93487.329088488928</v>
      </c>
      <c r="AG403" s="136">
        <v>29937</v>
      </c>
      <c r="AH403" s="34">
        <v>83518.285999999993</v>
      </c>
      <c r="AI403" s="34">
        <v>0</v>
      </c>
      <c r="AJ403" s="34">
        <v>8743.9</v>
      </c>
      <c r="AK403" s="34">
        <v>8743.9</v>
      </c>
      <c r="AL403" s="34">
        <v>29937</v>
      </c>
      <c r="AM403" s="34">
        <v>74774.385999999999</v>
      </c>
      <c r="AN403" s="34">
        <v>44837.385999999999</v>
      </c>
      <c r="AO403" s="34">
        <v>58238.632716999971</v>
      </c>
      <c r="AP403" s="34">
        <v>4657.3467169999712</v>
      </c>
      <c r="AQ403" s="34">
        <v>53581.285999999993</v>
      </c>
      <c r="AR403" s="34">
        <v>-182766</v>
      </c>
      <c r="AS403" s="34">
        <v>0</v>
      </c>
    </row>
    <row r="404" spans="2:45" s="1" customFormat="1" ht="14.25" x14ac:dyDescent="0.2">
      <c r="B404" s="31" t="s">
        <v>4794</v>
      </c>
      <c r="C404" s="32" t="s">
        <v>2539</v>
      </c>
      <c r="D404" s="31" t="s">
        <v>2540</v>
      </c>
      <c r="E404" s="31" t="s">
        <v>13</v>
      </c>
      <c r="F404" s="31" t="s">
        <v>11</v>
      </c>
      <c r="G404" s="31" t="s">
        <v>19</v>
      </c>
      <c r="H404" s="31" t="s">
        <v>51</v>
      </c>
      <c r="I404" s="31" t="s">
        <v>10</v>
      </c>
      <c r="J404" s="31" t="s">
        <v>14</v>
      </c>
      <c r="K404" s="31" t="s">
        <v>2541</v>
      </c>
      <c r="L404" s="33">
        <v>7227</v>
      </c>
      <c r="M404" s="150">
        <v>238644.36064899998</v>
      </c>
      <c r="N404" s="34">
        <v>-119706</v>
      </c>
      <c r="O404" s="34">
        <v>0</v>
      </c>
      <c r="P404" s="30">
        <v>302784.36064899992</v>
      </c>
      <c r="Q404" s="35">
        <v>23616.395</v>
      </c>
      <c r="R404" s="36">
        <v>0</v>
      </c>
      <c r="S404" s="36">
        <v>11859.889116575981</v>
      </c>
      <c r="T404" s="36">
        <v>2594.1108834240185</v>
      </c>
      <c r="U404" s="37">
        <v>14454.077943241713</v>
      </c>
      <c r="V404" s="38">
        <v>38070.472943241715</v>
      </c>
      <c r="W404" s="34">
        <v>340854.83359224163</v>
      </c>
      <c r="X404" s="34">
        <v>22237.29209357599</v>
      </c>
      <c r="Y404" s="33">
        <v>318617.54149866564</v>
      </c>
      <c r="Z404" s="144">
        <v>4239.0094336696829</v>
      </c>
      <c r="AA404" s="34">
        <v>11318.660054321594</v>
      </c>
      <c r="AB404" s="34">
        <v>45102.251875600879</v>
      </c>
      <c r="AC404" s="34">
        <v>30293.51</v>
      </c>
      <c r="AD404" s="34">
        <v>3296.17</v>
      </c>
      <c r="AE404" s="34">
        <v>4570.3900000000003</v>
      </c>
      <c r="AF404" s="34">
        <v>98819.991363592155</v>
      </c>
      <c r="AG404" s="136">
        <v>207931</v>
      </c>
      <c r="AH404" s="34">
        <v>227331</v>
      </c>
      <c r="AI404" s="34">
        <v>0</v>
      </c>
      <c r="AJ404" s="34">
        <v>19400</v>
      </c>
      <c r="AK404" s="34">
        <v>19400</v>
      </c>
      <c r="AL404" s="34">
        <v>207931</v>
      </c>
      <c r="AM404" s="34">
        <v>207931</v>
      </c>
      <c r="AN404" s="34">
        <v>0</v>
      </c>
      <c r="AO404" s="34">
        <v>302784.36064899992</v>
      </c>
      <c r="AP404" s="34">
        <v>283384.36064899992</v>
      </c>
      <c r="AQ404" s="34">
        <v>19400</v>
      </c>
      <c r="AR404" s="34">
        <v>-119706</v>
      </c>
      <c r="AS404" s="34">
        <v>0</v>
      </c>
    </row>
    <row r="405" spans="2:45" s="1" customFormat="1" ht="14.25" x14ac:dyDescent="0.2">
      <c r="B405" s="31" t="s">
        <v>4794</v>
      </c>
      <c r="C405" s="32" t="s">
        <v>1145</v>
      </c>
      <c r="D405" s="31" t="s">
        <v>1146</v>
      </c>
      <c r="E405" s="31" t="s">
        <v>13</v>
      </c>
      <c r="F405" s="31" t="s">
        <v>11</v>
      </c>
      <c r="G405" s="31" t="s">
        <v>19</v>
      </c>
      <c r="H405" s="31" t="s">
        <v>51</v>
      </c>
      <c r="I405" s="31" t="s">
        <v>10</v>
      </c>
      <c r="J405" s="31" t="s">
        <v>21</v>
      </c>
      <c r="K405" s="31" t="s">
        <v>1147</v>
      </c>
      <c r="L405" s="33">
        <v>891</v>
      </c>
      <c r="M405" s="150">
        <v>30067.721476999999</v>
      </c>
      <c r="N405" s="34">
        <v>-14871</v>
      </c>
      <c r="O405" s="34">
        <v>5359.3363597009784</v>
      </c>
      <c r="P405" s="30">
        <v>55319.721476999999</v>
      </c>
      <c r="Q405" s="35">
        <v>1663.590596</v>
      </c>
      <c r="R405" s="36">
        <v>0</v>
      </c>
      <c r="S405" s="36">
        <v>1587.5149257148953</v>
      </c>
      <c r="T405" s="36">
        <v>194.4850742851047</v>
      </c>
      <c r="U405" s="37">
        <v>1782.0096094407593</v>
      </c>
      <c r="V405" s="38">
        <v>3445.6002054407591</v>
      </c>
      <c r="W405" s="34">
        <v>58765.321682440757</v>
      </c>
      <c r="X405" s="34">
        <v>2976.5904857148926</v>
      </c>
      <c r="Y405" s="33">
        <v>55788.731196725865</v>
      </c>
      <c r="Z405" s="144">
        <v>0</v>
      </c>
      <c r="AA405" s="34">
        <v>3220.2396057276919</v>
      </c>
      <c r="AB405" s="34">
        <v>3703.0910960827591</v>
      </c>
      <c r="AC405" s="34">
        <v>3734.82</v>
      </c>
      <c r="AD405" s="34">
        <v>464.2</v>
      </c>
      <c r="AE405" s="34">
        <v>0</v>
      </c>
      <c r="AF405" s="34">
        <v>11122.350701810452</v>
      </c>
      <c r="AG405" s="136">
        <v>42534</v>
      </c>
      <c r="AH405" s="34">
        <v>43464</v>
      </c>
      <c r="AI405" s="34">
        <v>0</v>
      </c>
      <c r="AJ405" s="34">
        <v>930</v>
      </c>
      <c r="AK405" s="34">
        <v>930</v>
      </c>
      <c r="AL405" s="34">
        <v>42534</v>
      </c>
      <c r="AM405" s="34">
        <v>42534</v>
      </c>
      <c r="AN405" s="34">
        <v>0</v>
      </c>
      <c r="AO405" s="34">
        <v>55319.721476999999</v>
      </c>
      <c r="AP405" s="34">
        <v>54389.721476999999</v>
      </c>
      <c r="AQ405" s="34">
        <v>930</v>
      </c>
      <c r="AR405" s="34">
        <v>-14871</v>
      </c>
      <c r="AS405" s="34">
        <v>0</v>
      </c>
    </row>
    <row r="406" spans="2:45" s="1" customFormat="1" ht="14.25" x14ac:dyDescent="0.2">
      <c r="B406" s="31" t="s">
        <v>4794</v>
      </c>
      <c r="C406" s="32" t="s">
        <v>3719</v>
      </c>
      <c r="D406" s="31" t="s">
        <v>3720</v>
      </c>
      <c r="E406" s="31" t="s">
        <v>13</v>
      </c>
      <c r="F406" s="31" t="s">
        <v>11</v>
      </c>
      <c r="G406" s="31" t="s">
        <v>19</v>
      </c>
      <c r="H406" s="31" t="s">
        <v>51</v>
      </c>
      <c r="I406" s="31" t="s">
        <v>10</v>
      </c>
      <c r="J406" s="31" t="s">
        <v>12</v>
      </c>
      <c r="K406" s="31" t="s">
        <v>3721</v>
      </c>
      <c r="L406" s="33">
        <v>3452</v>
      </c>
      <c r="M406" s="150">
        <v>183072.50899200002</v>
      </c>
      <c r="N406" s="34">
        <v>-199132</v>
      </c>
      <c r="O406" s="34">
        <v>114623.64147339101</v>
      </c>
      <c r="P406" s="30">
        <v>110332.50899200002</v>
      </c>
      <c r="Q406" s="35">
        <v>9041.4493070000008</v>
      </c>
      <c r="R406" s="36">
        <v>0</v>
      </c>
      <c r="S406" s="36">
        <v>0</v>
      </c>
      <c r="T406" s="36">
        <v>6904</v>
      </c>
      <c r="U406" s="37">
        <v>6904.0372298423126</v>
      </c>
      <c r="V406" s="38">
        <v>15945.486536842312</v>
      </c>
      <c r="W406" s="34">
        <v>126277.99552884232</v>
      </c>
      <c r="X406" s="34">
        <v>0</v>
      </c>
      <c r="Y406" s="33">
        <v>126277.99552884232</v>
      </c>
      <c r="Z406" s="144">
        <v>573.14667933173962</v>
      </c>
      <c r="AA406" s="34">
        <v>1056.4353634326621</v>
      </c>
      <c r="AB406" s="34">
        <v>32840.127373869727</v>
      </c>
      <c r="AC406" s="34">
        <v>14469.79</v>
      </c>
      <c r="AD406" s="34">
        <v>4076.35643942141</v>
      </c>
      <c r="AE406" s="34">
        <v>1769.57</v>
      </c>
      <c r="AF406" s="34">
        <v>54785.425856055539</v>
      </c>
      <c r="AG406" s="136">
        <v>117171</v>
      </c>
      <c r="AH406" s="34">
        <v>129921</v>
      </c>
      <c r="AI406" s="34">
        <v>0</v>
      </c>
      <c r="AJ406" s="34">
        <v>12750</v>
      </c>
      <c r="AK406" s="34">
        <v>12750</v>
      </c>
      <c r="AL406" s="34">
        <v>117171</v>
      </c>
      <c r="AM406" s="34">
        <v>117171</v>
      </c>
      <c r="AN406" s="34">
        <v>0</v>
      </c>
      <c r="AO406" s="34">
        <v>110332.50899200002</v>
      </c>
      <c r="AP406" s="34">
        <v>97582.508992000017</v>
      </c>
      <c r="AQ406" s="34">
        <v>12750</v>
      </c>
      <c r="AR406" s="34">
        <v>-199132</v>
      </c>
      <c r="AS406" s="34">
        <v>0</v>
      </c>
    </row>
    <row r="407" spans="2:45" s="1" customFormat="1" ht="14.25" x14ac:dyDescent="0.2">
      <c r="B407" s="31" t="s">
        <v>4794</v>
      </c>
      <c r="C407" s="32" t="s">
        <v>1475</v>
      </c>
      <c r="D407" s="31" t="s">
        <v>1476</v>
      </c>
      <c r="E407" s="31" t="s">
        <v>13</v>
      </c>
      <c r="F407" s="31" t="s">
        <v>11</v>
      </c>
      <c r="G407" s="31" t="s">
        <v>19</v>
      </c>
      <c r="H407" s="31" t="s">
        <v>51</v>
      </c>
      <c r="I407" s="31" t="s">
        <v>10</v>
      </c>
      <c r="J407" s="31" t="s">
        <v>14</v>
      </c>
      <c r="K407" s="31" t="s">
        <v>1477</v>
      </c>
      <c r="L407" s="33">
        <v>6187</v>
      </c>
      <c r="M407" s="150">
        <v>181899.448711</v>
      </c>
      <c r="N407" s="34">
        <v>-47347</v>
      </c>
      <c r="O407" s="34">
        <v>33121.767879097431</v>
      </c>
      <c r="P407" s="30">
        <v>75982.139711000025</v>
      </c>
      <c r="Q407" s="35">
        <v>15191.147107999999</v>
      </c>
      <c r="R407" s="36">
        <v>0</v>
      </c>
      <c r="S407" s="36">
        <v>12145.068531433235</v>
      </c>
      <c r="T407" s="36">
        <v>228.93146856676503</v>
      </c>
      <c r="U407" s="37">
        <v>12374.066726834992</v>
      </c>
      <c r="V407" s="38">
        <v>27565.213834834991</v>
      </c>
      <c r="W407" s="34">
        <v>103547.35354583501</v>
      </c>
      <c r="X407" s="34">
        <v>22772.003496433215</v>
      </c>
      <c r="Y407" s="33">
        <v>80775.350049401794</v>
      </c>
      <c r="Z407" s="144">
        <v>0</v>
      </c>
      <c r="AA407" s="34">
        <v>17536.605686821047</v>
      </c>
      <c r="AB407" s="34">
        <v>39679.739663303488</v>
      </c>
      <c r="AC407" s="34">
        <v>25934.13</v>
      </c>
      <c r="AD407" s="34">
        <v>1586.0436191875001</v>
      </c>
      <c r="AE407" s="34">
        <v>0</v>
      </c>
      <c r="AF407" s="34">
        <v>84736.518969312048</v>
      </c>
      <c r="AG407" s="136">
        <v>55341</v>
      </c>
      <c r="AH407" s="34">
        <v>70813.691000000006</v>
      </c>
      <c r="AI407" s="34">
        <v>0</v>
      </c>
      <c r="AJ407" s="34">
        <v>2800</v>
      </c>
      <c r="AK407" s="34">
        <v>2800</v>
      </c>
      <c r="AL407" s="34">
        <v>55341</v>
      </c>
      <c r="AM407" s="34">
        <v>68013.691000000006</v>
      </c>
      <c r="AN407" s="34">
        <v>12672.691000000006</v>
      </c>
      <c r="AO407" s="34">
        <v>75982.139711000025</v>
      </c>
      <c r="AP407" s="34">
        <v>60509.448711000019</v>
      </c>
      <c r="AQ407" s="34">
        <v>15472.691000000006</v>
      </c>
      <c r="AR407" s="34">
        <v>-47347</v>
      </c>
      <c r="AS407" s="34">
        <v>0</v>
      </c>
    </row>
    <row r="408" spans="2:45" s="1" customFormat="1" ht="14.25" x14ac:dyDescent="0.2">
      <c r="B408" s="31" t="s">
        <v>4794</v>
      </c>
      <c r="C408" s="32" t="s">
        <v>2335</v>
      </c>
      <c r="D408" s="31" t="s">
        <v>2336</v>
      </c>
      <c r="E408" s="31" t="s">
        <v>13</v>
      </c>
      <c r="F408" s="31" t="s">
        <v>11</v>
      </c>
      <c r="G408" s="31" t="s">
        <v>19</v>
      </c>
      <c r="H408" s="31" t="s">
        <v>51</v>
      </c>
      <c r="I408" s="31" t="s">
        <v>10</v>
      </c>
      <c r="J408" s="31" t="s">
        <v>12</v>
      </c>
      <c r="K408" s="31" t="s">
        <v>2337</v>
      </c>
      <c r="L408" s="33">
        <v>3377</v>
      </c>
      <c r="M408" s="150">
        <v>160099.310749</v>
      </c>
      <c r="N408" s="34">
        <v>-55857</v>
      </c>
      <c r="O408" s="34">
        <v>22722.840585864331</v>
      </c>
      <c r="P408" s="30">
        <v>199140.310749</v>
      </c>
      <c r="Q408" s="35">
        <v>11682.716057</v>
      </c>
      <c r="R408" s="36">
        <v>0</v>
      </c>
      <c r="S408" s="36">
        <v>2180.277845715123</v>
      </c>
      <c r="T408" s="36">
        <v>4573.7221542848765</v>
      </c>
      <c r="U408" s="37">
        <v>6754.0364209668278</v>
      </c>
      <c r="V408" s="38">
        <v>18436.752477966827</v>
      </c>
      <c r="W408" s="34">
        <v>217577.06322696683</v>
      </c>
      <c r="X408" s="34">
        <v>4088.0209607151337</v>
      </c>
      <c r="Y408" s="33">
        <v>213489.04226625169</v>
      </c>
      <c r="Z408" s="144">
        <v>0</v>
      </c>
      <c r="AA408" s="34">
        <v>3236.81899037316</v>
      </c>
      <c r="AB408" s="34">
        <v>31777.713466910234</v>
      </c>
      <c r="AC408" s="34">
        <v>26880</v>
      </c>
      <c r="AD408" s="34">
        <v>145.02316960000002</v>
      </c>
      <c r="AE408" s="34">
        <v>0</v>
      </c>
      <c r="AF408" s="34">
        <v>62039.55562688339</v>
      </c>
      <c r="AG408" s="136">
        <v>89646</v>
      </c>
      <c r="AH408" s="34">
        <v>94898</v>
      </c>
      <c r="AI408" s="34">
        <v>0</v>
      </c>
      <c r="AJ408" s="34">
        <v>5252</v>
      </c>
      <c r="AK408" s="34">
        <v>5252</v>
      </c>
      <c r="AL408" s="34">
        <v>89646</v>
      </c>
      <c r="AM408" s="34">
        <v>89646</v>
      </c>
      <c r="AN408" s="34">
        <v>0</v>
      </c>
      <c r="AO408" s="34">
        <v>199140.310749</v>
      </c>
      <c r="AP408" s="34">
        <v>193888.310749</v>
      </c>
      <c r="AQ408" s="34">
        <v>5252</v>
      </c>
      <c r="AR408" s="34">
        <v>-55857</v>
      </c>
      <c r="AS408" s="34">
        <v>0</v>
      </c>
    </row>
    <row r="409" spans="2:45" s="1" customFormat="1" ht="14.25" x14ac:dyDescent="0.2">
      <c r="B409" s="31" t="s">
        <v>4794</v>
      </c>
      <c r="C409" s="32" t="s">
        <v>3365</v>
      </c>
      <c r="D409" s="31" t="s">
        <v>3366</v>
      </c>
      <c r="E409" s="31" t="s">
        <v>13</v>
      </c>
      <c r="F409" s="31" t="s">
        <v>11</v>
      </c>
      <c r="G409" s="31" t="s">
        <v>19</v>
      </c>
      <c r="H409" s="31" t="s">
        <v>51</v>
      </c>
      <c r="I409" s="31" t="s">
        <v>10</v>
      </c>
      <c r="J409" s="31" t="s">
        <v>16</v>
      </c>
      <c r="K409" s="31" t="s">
        <v>3367</v>
      </c>
      <c r="L409" s="33">
        <v>13291</v>
      </c>
      <c r="M409" s="150">
        <v>688304.88433500007</v>
      </c>
      <c r="N409" s="34">
        <v>-756607</v>
      </c>
      <c r="O409" s="34">
        <v>379962.76368001447</v>
      </c>
      <c r="P409" s="30">
        <v>318652.37276850006</v>
      </c>
      <c r="Q409" s="35">
        <v>43474.113868</v>
      </c>
      <c r="R409" s="36">
        <v>0</v>
      </c>
      <c r="S409" s="36">
        <v>24602.488870866589</v>
      </c>
      <c r="T409" s="36">
        <v>32261.066400332908</v>
      </c>
      <c r="U409" s="37">
        <v>56863.861908105071</v>
      </c>
      <c r="V409" s="38">
        <v>100337.97577610507</v>
      </c>
      <c r="W409" s="34">
        <v>418990.34854460513</v>
      </c>
      <c r="X409" s="34">
        <v>85493.121438381029</v>
      </c>
      <c r="Y409" s="33">
        <v>333497.22710622411</v>
      </c>
      <c r="Z409" s="144">
        <v>0</v>
      </c>
      <c r="AA409" s="34">
        <v>26892.727965664366</v>
      </c>
      <c r="AB409" s="34">
        <v>111720.40735558013</v>
      </c>
      <c r="AC409" s="34">
        <v>55712.06</v>
      </c>
      <c r="AD409" s="34">
        <v>10849.320599147251</v>
      </c>
      <c r="AE409" s="34">
        <v>452.47</v>
      </c>
      <c r="AF409" s="34">
        <v>205626.98592039174</v>
      </c>
      <c r="AG409" s="136">
        <v>333269</v>
      </c>
      <c r="AH409" s="34">
        <v>386954.4884335</v>
      </c>
      <c r="AI409" s="34">
        <v>15145</v>
      </c>
      <c r="AJ409" s="34">
        <v>68830.48843350001</v>
      </c>
      <c r="AK409" s="34">
        <v>53685.48843350001</v>
      </c>
      <c r="AL409" s="34">
        <v>318124</v>
      </c>
      <c r="AM409" s="34">
        <v>318124</v>
      </c>
      <c r="AN409" s="34">
        <v>0</v>
      </c>
      <c r="AO409" s="34">
        <v>318652.37276850006</v>
      </c>
      <c r="AP409" s="34">
        <v>264966.88433500007</v>
      </c>
      <c r="AQ409" s="34">
        <v>53685.488433499995</v>
      </c>
      <c r="AR409" s="34">
        <v>-756607</v>
      </c>
      <c r="AS409" s="34">
        <v>0</v>
      </c>
    </row>
    <row r="410" spans="2:45" s="1" customFormat="1" ht="14.25" x14ac:dyDescent="0.2">
      <c r="B410" s="31" t="s">
        <v>4794</v>
      </c>
      <c r="C410" s="32" t="s">
        <v>913</v>
      </c>
      <c r="D410" s="31" t="s">
        <v>914</v>
      </c>
      <c r="E410" s="31" t="s">
        <v>13</v>
      </c>
      <c r="F410" s="31" t="s">
        <v>11</v>
      </c>
      <c r="G410" s="31" t="s">
        <v>19</v>
      </c>
      <c r="H410" s="31" t="s">
        <v>51</v>
      </c>
      <c r="I410" s="31" t="s">
        <v>10</v>
      </c>
      <c r="J410" s="31" t="s">
        <v>12</v>
      </c>
      <c r="K410" s="31" t="s">
        <v>915</v>
      </c>
      <c r="L410" s="33">
        <v>4785</v>
      </c>
      <c r="M410" s="150">
        <v>180599.45308900002</v>
      </c>
      <c r="N410" s="34">
        <v>-38237.699999999997</v>
      </c>
      <c r="O410" s="34">
        <v>14804.331395661375</v>
      </c>
      <c r="P410" s="30">
        <v>127057.50308900001</v>
      </c>
      <c r="Q410" s="35">
        <v>7006.4059029999999</v>
      </c>
      <c r="R410" s="36">
        <v>0</v>
      </c>
      <c r="S410" s="36">
        <v>0</v>
      </c>
      <c r="T410" s="36">
        <v>9570</v>
      </c>
      <c r="U410" s="37">
        <v>9570.0516062559291</v>
      </c>
      <c r="V410" s="38">
        <v>16576.457509255928</v>
      </c>
      <c r="W410" s="34">
        <v>143633.96059825594</v>
      </c>
      <c r="X410" s="34">
        <v>0</v>
      </c>
      <c r="Y410" s="33">
        <v>143633.96059825594</v>
      </c>
      <c r="Z410" s="144">
        <v>0</v>
      </c>
      <c r="AA410" s="34">
        <v>7254.6477795206865</v>
      </c>
      <c r="AB410" s="34">
        <v>41649.768172970391</v>
      </c>
      <c r="AC410" s="34">
        <v>42792.44</v>
      </c>
      <c r="AD410" s="34">
        <v>2708.5339947124994</v>
      </c>
      <c r="AE410" s="34">
        <v>0</v>
      </c>
      <c r="AF410" s="34">
        <v>94405.389947203585</v>
      </c>
      <c r="AG410" s="136">
        <v>23712</v>
      </c>
      <c r="AH410" s="34">
        <v>65476.749999999993</v>
      </c>
      <c r="AI410" s="34">
        <v>0</v>
      </c>
      <c r="AJ410" s="34">
        <v>11932.6</v>
      </c>
      <c r="AK410" s="34">
        <v>11932.6</v>
      </c>
      <c r="AL410" s="34">
        <v>23712</v>
      </c>
      <c r="AM410" s="34">
        <v>53544.149999999994</v>
      </c>
      <c r="AN410" s="34">
        <v>29832.149999999994</v>
      </c>
      <c r="AO410" s="34">
        <v>127057.50308900001</v>
      </c>
      <c r="AP410" s="34">
        <v>85292.753089000005</v>
      </c>
      <c r="AQ410" s="34">
        <v>41764.75</v>
      </c>
      <c r="AR410" s="34">
        <v>-109805</v>
      </c>
      <c r="AS410" s="34">
        <v>71567.3</v>
      </c>
    </row>
    <row r="411" spans="2:45" s="1" customFormat="1" ht="14.25" x14ac:dyDescent="0.2">
      <c r="B411" s="31" t="s">
        <v>4794</v>
      </c>
      <c r="C411" s="32" t="s">
        <v>1004</v>
      </c>
      <c r="D411" s="31" t="s">
        <v>1005</v>
      </c>
      <c r="E411" s="31" t="s">
        <v>13</v>
      </c>
      <c r="F411" s="31" t="s">
        <v>11</v>
      </c>
      <c r="G411" s="31" t="s">
        <v>19</v>
      </c>
      <c r="H411" s="31" t="s">
        <v>51</v>
      </c>
      <c r="I411" s="31" t="s">
        <v>10</v>
      </c>
      <c r="J411" s="31" t="s">
        <v>14</v>
      </c>
      <c r="K411" s="31" t="s">
        <v>1006</v>
      </c>
      <c r="L411" s="33">
        <v>9750</v>
      </c>
      <c r="M411" s="150">
        <v>438563.16138099995</v>
      </c>
      <c r="N411" s="34">
        <v>-193923</v>
      </c>
      <c r="O411" s="34">
        <v>94934.146498066912</v>
      </c>
      <c r="P411" s="30">
        <v>575968.56138099998</v>
      </c>
      <c r="Q411" s="35">
        <v>22582.847522</v>
      </c>
      <c r="R411" s="36">
        <v>0</v>
      </c>
      <c r="S411" s="36">
        <v>10042.643419432428</v>
      </c>
      <c r="T411" s="36">
        <v>9457.3565805675717</v>
      </c>
      <c r="U411" s="37">
        <v>19500.10515381302</v>
      </c>
      <c r="V411" s="38">
        <v>42082.952675813023</v>
      </c>
      <c r="W411" s="34">
        <v>618051.51405681297</v>
      </c>
      <c r="X411" s="34">
        <v>18829.956411432475</v>
      </c>
      <c r="Y411" s="33">
        <v>599221.5576453805</v>
      </c>
      <c r="Z411" s="144">
        <v>0</v>
      </c>
      <c r="AA411" s="34">
        <v>21417.976779402903</v>
      </c>
      <c r="AB411" s="34">
        <v>76163.243928228316</v>
      </c>
      <c r="AC411" s="34">
        <v>40869.199999999997</v>
      </c>
      <c r="AD411" s="34">
        <v>6517.68</v>
      </c>
      <c r="AE411" s="34">
        <v>2132.8200000000002</v>
      </c>
      <c r="AF411" s="34">
        <v>147100.92070763122</v>
      </c>
      <c r="AG411" s="136">
        <v>406946</v>
      </c>
      <c r="AH411" s="34">
        <v>444453.4</v>
      </c>
      <c r="AI411" s="34">
        <v>0</v>
      </c>
      <c r="AJ411" s="34">
        <v>37507.4</v>
      </c>
      <c r="AK411" s="34">
        <v>37507.4</v>
      </c>
      <c r="AL411" s="34">
        <v>406946</v>
      </c>
      <c r="AM411" s="34">
        <v>406946</v>
      </c>
      <c r="AN411" s="34">
        <v>0</v>
      </c>
      <c r="AO411" s="34">
        <v>575968.56138099998</v>
      </c>
      <c r="AP411" s="34">
        <v>538461.16138099995</v>
      </c>
      <c r="AQ411" s="34">
        <v>37507.400000000023</v>
      </c>
      <c r="AR411" s="34">
        <v>-193923</v>
      </c>
      <c r="AS411" s="34">
        <v>0</v>
      </c>
    </row>
    <row r="412" spans="2:45" s="1" customFormat="1" ht="14.25" x14ac:dyDescent="0.2">
      <c r="B412" s="31" t="s">
        <v>4794</v>
      </c>
      <c r="C412" s="32" t="s">
        <v>4009</v>
      </c>
      <c r="D412" s="31" t="s">
        <v>4010</v>
      </c>
      <c r="E412" s="31" t="s">
        <v>13</v>
      </c>
      <c r="F412" s="31" t="s">
        <v>11</v>
      </c>
      <c r="G412" s="31" t="s">
        <v>19</v>
      </c>
      <c r="H412" s="31" t="s">
        <v>51</v>
      </c>
      <c r="I412" s="31" t="s">
        <v>10</v>
      </c>
      <c r="J412" s="31" t="s">
        <v>12</v>
      </c>
      <c r="K412" s="31" t="s">
        <v>4011</v>
      </c>
      <c r="L412" s="33">
        <v>4410</v>
      </c>
      <c r="M412" s="150">
        <v>155187.80655199999</v>
      </c>
      <c r="N412" s="34">
        <v>-64202.5</v>
      </c>
      <c r="O412" s="34">
        <v>0</v>
      </c>
      <c r="P412" s="30">
        <v>251641.30655199999</v>
      </c>
      <c r="Q412" s="35">
        <v>8051.4602510000004</v>
      </c>
      <c r="R412" s="36">
        <v>0</v>
      </c>
      <c r="S412" s="36">
        <v>6350.8538880024389</v>
      </c>
      <c r="T412" s="36">
        <v>2469.1461119975611</v>
      </c>
      <c r="U412" s="37">
        <v>8820.0475618785058</v>
      </c>
      <c r="V412" s="38">
        <v>16871.507812878506</v>
      </c>
      <c r="W412" s="34">
        <v>268512.81436487852</v>
      </c>
      <c r="X412" s="34">
        <v>11907.851040002482</v>
      </c>
      <c r="Y412" s="33">
        <v>256604.96332487604</v>
      </c>
      <c r="Z412" s="144">
        <v>0</v>
      </c>
      <c r="AA412" s="34">
        <v>3764.7316349923531</v>
      </c>
      <c r="AB412" s="34">
        <v>30766.89403140491</v>
      </c>
      <c r="AC412" s="34">
        <v>18485.45</v>
      </c>
      <c r="AD412" s="34">
        <v>5209.5352345000001</v>
      </c>
      <c r="AE412" s="34">
        <v>10023.219999999999</v>
      </c>
      <c r="AF412" s="34">
        <v>68249.830900897257</v>
      </c>
      <c r="AG412" s="136">
        <v>185564</v>
      </c>
      <c r="AH412" s="34">
        <v>185564</v>
      </c>
      <c r="AI412" s="34">
        <v>11363</v>
      </c>
      <c r="AJ412" s="34">
        <v>11363</v>
      </c>
      <c r="AK412" s="34">
        <v>0</v>
      </c>
      <c r="AL412" s="34">
        <v>174201</v>
      </c>
      <c r="AM412" s="34">
        <v>174201</v>
      </c>
      <c r="AN412" s="34">
        <v>0</v>
      </c>
      <c r="AO412" s="34">
        <v>251641.30655199999</v>
      </c>
      <c r="AP412" s="34">
        <v>251641.30655199999</v>
      </c>
      <c r="AQ412" s="34">
        <v>0</v>
      </c>
      <c r="AR412" s="34">
        <v>-77891</v>
      </c>
      <c r="AS412" s="34">
        <v>13688.5</v>
      </c>
    </row>
    <row r="413" spans="2:45" s="1" customFormat="1" ht="14.25" x14ac:dyDescent="0.2">
      <c r="B413" s="31" t="s">
        <v>4794</v>
      </c>
      <c r="C413" s="32" t="s">
        <v>3320</v>
      </c>
      <c r="D413" s="31" t="s">
        <v>3321</v>
      </c>
      <c r="E413" s="31" t="s">
        <v>13</v>
      </c>
      <c r="F413" s="31" t="s">
        <v>11</v>
      </c>
      <c r="G413" s="31" t="s">
        <v>19</v>
      </c>
      <c r="H413" s="31" t="s">
        <v>51</v>
      </c>
      <c r="I413" s="31" t="s">
        <v>10</v>
      </c>
      <c r="J413" s="31" t="s">
        <v>14</v>
      </c>
      <c r="K413" s="31" t="s">
        <v>3322</v>
      </c>
      <c r="L413" s="33">
        <v>9358</v>
      </c>
      <c r="M413" s="150">
        <v>823455.74813199998</v>
      </c>
      <c r="N413" s="34">
        <v>-464222</v>
      </c>
      <c r="O413" s="34">
        <v>170093.15555723821</v>
      </c>
      <c r="P413" s="30">
        <v>749061.74813199998</v>
      </c>
      <c r="Q413" s="35">
        <v>65177.403992</v>
      </c>
      <c r="R413" s="36">
        <v>0</v>
      </c>
      <c r="S413" s="36">
        <v>9720.9715337180187</v>
      </c>
      <c r="T413" s="36">
        <v>8995.0284662819813</v>
      </c>
      <c r="U413" s="37">
        <v>18716.10092609049</v>
      </c>
      <c r="V413" s="38">
        <v>83893.50491809049</v>
      </c>
      <c r="W413" s="34">
        <v>832955.25305009051</v>
      </c>
      <c r="X413" s="34">
        <v>18226.821625718032</v>
      </c>
      <c r="Y413" s="33">
        <v>814728.43142437248</v>
      </c>
      <c r="Z413" s="144">
        <v>0</v>
      </c>
      <c r="AA413" s="34">
        <v>94629.484407145253</v>
      </c>
      <c r="AB413" s="34">
        <v>133635.09157370953</v>
      </c>
      <c r="AC413" s="34">
        <v>39226.050000000003</v>
      </c>
      <c r="AD413" s="34">
        <v>10229.090871599999</v>
      </c>
      <c r="AE413" s="34">
        <v>5014.8599999999997</v>
      </c>
      <c r="AF413" s="34">
        <v>282734.5768524548</v>
      </c>
      <c r="AG413" s="136">
        <v>544965</v>
      </c>
      <c r="AH413" s="34">
        <v>568795</v>
      </c>
      <c r="AI413" s="34">
        <v>9200</v>
      </c>
      <c r="AJ413" s="34">
        <v>33030</v>
      </c>
      <c r="AK413" s="34">
        <v>23830</v>
      </c>
      <c r="AL413" s="34">
        <v>535765</v>
      </c>
      <c r="AM413" s="34">
        <v>535765</v>
      </c>
      <c r="AN413" s="34">
        <v>0</v>
      </c>
      <c r="AO413" s="34">
        <v>749061.74813199998</v>
      </c>
      <c r="AP413" s="34">
        <v>725231.74813199998</v>
      </c>
      <c r="AQ413" s="34">
        <v>23830</v>
      </c>
      <c r="AR413" s="34">
        <v>-464222</v>
      </c>
      <c r="AS413" s="34">
        <v>0</v>
      </c>
    </row>
    <row r="414" spans="2:45" s="1" customFormat="1" ht="14.25" x14ac:dyDescent="0.2">
      <c r="B414" s="31" t="s">
        <v>4794</v>
      </c>
      <c r="C414" s="32" t="s">
        <v>925</v>
      </c>
      <c r="D414" s="31" t="s">
        <v>926</v>
      </c>
      <c r="E414" s="31" t="s">
        <v>13</v>
      </c>
      <c r="F414" s="31" t="s">
        <v>11</v>
      </c>
      <c r="G414" s="31" t="s">
        <v>19</v>
      </c>
      <c r="H414" s="31" t="s">
        <v>51</v>
      </c>
      <c r="I414" s="31" t="s">
        <v>10</v>
      </c>
      <c r="J414" s="31" t="s">
        <v>16</v>
      </c>
      <c r="K414" s="31" t="s">
        <v>927</v>
      </c>
      <c r="L414" s="33">
        <v>18966</v>
      </c>
      <c r="M414" s="150">
        <v>779977.30749100004</v>
      </c>
      <c r="N414" s="34">
        <v>-641376.9</v>
      </c>
      <c r="O414" s="34">
        <v>336641.56752242247</v>
      </c>
      <c r="P414" s="30">
        <v>395507.60749100009</v>
      </c>
      <c r="Q414" s="35">
        <v>50860.074869999997</v>
      </c>
      <c r="R414" s="36">
        <v>0</v>
      </c>
      <c r="S414" s="36">
        <v>18697.138261721466</v>
      </c>
      <c r="T414" s="36">
        <v>19234.861738278534</v>
      </c>
      <c r="U414" s="37">
        <v>37932.204548432586</v>
      </c>
      <c r="V414" s="38">
        <v>88792.27941843259</v>
      </c>
      <c r="W414" s="34">
        <v>484299.88690943271</v>
      </c>
      <c r="X414" s="34">
        <v>35057.134240721469</v>
      </c>
      <c r="Y414" s="33">
        <v>449242.75266871124</v>
      </c>
      <c r="Z414" s="144">
        <v>0</v>
      </c>
      <c r="AA414" s="34">
        <v>42851.492533843724</v>
      </c>
      <c r="AB414" s="34">
        <v>174976.18275177112</v>
      </c>
      <c r="AC414" s="34">
        <v>108409.5</v>
      </c>
      <c r="AD414" s="34">
        <v>19227.413669875001</v>
      </c>
      <c r="AE414" s="34">
        <v>1030.17</v>
      </c>
      <c r="AF414" s="34">
        <v>346494.75895548984</v>
      </c>
      <c r="AG414" s="136">
        <v>307027</v>
      </c>
      <c r="AH414" s="34">
        <v>351379.20000000001</v>
      </c>
      <c r="AI414" s="34">
        <v>0</v>
      </c>
      <c r="AJ414" s="34">
        <v>44352.200000000004</v>
      </c>
      <c r="AK414" s="34">
        <v>44352.200000000004</v>
      </c>
      <c r="AL414" s="34">
        <v>307027</v>
      </c>
      <c r="AM414" s="34">
        <v>307027</v>
      </c>
      <c r="AN414" s="34">
        <v>0</v>
      </c>
      <c r="AO414" s="34">
        <v>395507.60749100009</v>
      </c>
      <c r="AP414" s="34">
        <v>351155.40749100008</v>
      </c>
      <c r="AQ414" s="34">
        <v>44352.200000000012</v>
      </c>
      <c r="AR414" s="34">
        <v>-641376.9</v>
      </c>
      <c r="AS414" s="34">
        <v>0</v>
      </c>
    </row>
    <row r="415" spans="2:45" s="1" customFormat="1" ht="14.25" x14ac:dyDescent="0.2">
      <c r="B415" s="31" t="s">
        <v>4794</v>
      </c>
      <c r="C415" s="32" t="s">
        <v>2798</v>
      </c>
      <c r="D415" s="31" t="s">
        <v>2799</v>
      </c>
      <c r="E415" s="31" t="s">
        <v>13</v>
      </c>
      <c r="F415" s="31" t="s">
        <v>11</v>
      </c>
      <c r="G415" s="31" t="s">
        <v>19</v>
      </c>
      <c r="H415" s="31" t="s">
        <v>51</v>
      </c>
      <c r="I415" s="31" t="s">
        <v>10</v>
      </c>
      <c r="J415" s="31" t="s">
        <v>14</v>
      </c>
      <c r="K415" s="31" t="s">
        <v>2800</v>
      </c>
      <c r="L415" s="33">
        <v>5793</v>
      </c>
      <c r="M415" s="150">
        <v>131080.13716099999</v>
      </c>
      <c r="N415" s="34">
        <v>-72311</v>
      </c>
      <c r="O415" s="34">
        <v>19230.671516360511</v>
      </c>
      <c r="P415" s="30">
        <v>70862.586160999985</v>
      </c>
      <c r="Q415" s="35">
        <v>7484.0376120000001</v>
      </c>
      <c r="R415" s="36">
        <v>0</v>
      </c>
      <c r="S415" s="36">
        <v>6345.2521977167225</v>
      </c>
      <c r="T415" s="36">
        <v>5240.7478022832775</v>
      </c>
      <c r="U415" s="37">
        <v>11586.062477542446</v>
      </c>
      <c r="V415" s="38">
        <v>19070.100089542444</v>
      </c>
      <c r="W415" s="34">
        <v>89932.686250542436</v>
      </c>
      <c r="X415" s="34">
        <v>11897.347870716723</v>
      </c>
      <c r="Y415" s="33">
        <v>78035.338379825713</v>
      </c>
      <c r="Z415" s="144">
        <v>0</v>
      </c>
      <c r="AA415" s="34">
        <v>9451.0783565280544</v>
      </c>
      <c r="AB415" s="34">
        <v>51926.673430599723</v>
      </c>
      <c r="AC415" s="34">
        <v>62456.19</v>
      </c>
      <c r="AD415" s="34">
        <v>1275.6981462000001</v>
      </c>
      <c r="AE415" s="34">
        <v>0</v>
      </c>
      <c r="AF415" s="34">
        <v>125109.63993332778</v>
      </c>
      <c r="AG415" s="136">
        <v>22967</v>
      </c>
      <c r="AH415" s="34">
        <v>70682.448999999993</v>
      </c>
      <c r="AI415" s="34">
        <v>0</v>
      </c>
      <c r="AJ415" s="34">
        <v>7000</v>
      </c>
      <c r="AK415" s="34">
        <v>7000</v>
      </c>
      <c r="AL415" s="34">
        <v>22967</v>
      </c>
      <c r="AM415" s="34">
        <v>63682.449000000001</v>
      </c>
      <c r="AN415" s="34">
        <v>40715.449000000001</v>
      </c>
      <c r="AO415" s="34">
        <v>70862.586160999985</v>
      </c>
      <c r="AP415" s="34">
        <v>23147.137160999984</v>
      </c>
      <c r="AQ415" s="34">
        <v>47715.448999999993</v>
      </c>
      <c r="AR415" s="34">
        <v>-72311</v>
      </c>
      <c r="AS415" s="34">
        <v>0</v>
      </c>
    </row>
    <row r="416" spans="2:45" s="1" customFormat="1" ht="14.25" x14ac:dyDescent="0.2">
      <c r="B416" s="31" t="s">
        <v>4794</v>
      </c>
      <c r="C416" s="32" t="s">
        <v>2458</v>
      </c>
      <c r="D416" s="31" t="s">
        <v>2459</v>
      </c>
      <c r="E416" s="31" t="s">
        <v>13</v>
      </c>
      <c r="F416" s="31" t="s">
        <v>11</v>
      </c>
      <c r="G416" s="31" t="s">
        <v>19</v>
      </c>
      <c r="H416" s="31" t="s">
        <v>51</v>
      </c>
      <c r="I416" s="31" t="s">
        <v>10</v>
      </c>
      <c r="J416" s="31" t="s">
        <v>12</v>
      </c>
      <c r="K416" s="31" t="s">
        <v>2460</v>
      </c>
      <c r="L416" s="33">
        <v>3969</v>
      </c>
      <c r="M416" s="150">
        <v>403298.02536899998</v>
      </c>
      <c r="N416" s="34">
        <v>-61783</v>
      </c>
      <c r="O416" s="34">
        <v>0</v>
      </c>
      <c r="P416" s="30">
        <v>295373.735369</v>
      </c>
      <c r="Q416" s="35">
        <v>27552.879926000001</v>
      </c>
      <c r="R416" s="36">
        <v>0</v>
      </c>
      <c r="S416" s="36">
        <v>7700.1137028600997</v>
      </c>
      <c r="T416" s="36">
        <v>237.88629713990031</v>
      </c>
      <c r="U416" s="37">
        <v>7938.0428056906539</v>
      </c>
      <c r="V416" s="38">
        <v>35490.922731690654</v>
      </c>
      <c r="W416" s="34">
        <v>330864.65810069063</v>
      </c>
      <c r="X416" s="34">
        <v>14437.713192860014</v>
      </c>
      <c r="Y416" s="33">
        <v>316426.94490783062</v>
      </c>
      <c r="Z416" s="144">
        <v>0</v>
      </c>
      <c r="AA416" s="34">
        <v>4350.6833502353511</v>
      </c>
      <c r="AB416" s="34">
        <v>26130.375206998084</v>
      </c>
      <c r="AC416" s="34">
        <v>16636.91</v>
      </c>
      <c r="AD416" s="34">
        <v>704.30416501834748</v>
      </c>
      <c r="AE416" s="34">
        <v>0</v>
      </c>
      <c r="AF416" s="34">
        <v>47822.272722251779</v>
      </c>
      <c r="AG416" s="136">
        <v>0</v>
      </c>
      <c r="AH416" s="34">
        <v>49870.71</v>
      </c>
      <c r="AI416" s="34">
        <v>0</v>
      </c>
      <c r="AJ416" s="34">
        <v>5457.6</v>
      </c>
      <c r="AK416" s="34">
        <v>5457.6</v>
      </c>
      <c r="AL416" s="34">
        <v>0</v>
      </c>
      <c r="AM416" s="34">
        <v>44413.11</v>
      </c>
      <c r="AN416" s="34">
        <v>44413.11</v>
      </c>
      <c r="AO416" s="34">
        <v>295373.735369</v>
      </c>
      <c r="AP416" s="34">
        <v>245503.02536900004</v>
      </c>
      <c r="AQ416" s="34">
        <v>49870.710000000021</v>
      </c>
      <c r="AR416" s="34">
        <v>-61783</v>
      </c>
      <c r="AS416" s="34">
        <v>0</v>
      </c>
    </row>
    <row r="417" spans="2:45" s="1" customFormat="1" ht="14.25" x14ac:dyDescent="0.2">
      <c r="B417" s="31" t="s">
        <v>4794</v>
      </c>
      <c r="C417" s="32" t="s">
        <v>1205</v>
      </c>
      <c r="D417" s="31" t="s">
        <v>1206</v>
      </c>
      <c r="E417" s="31" t="s">
        <v>13</v>
      </c>
      <c r="F417" s="31" t="s">
        <v>11</v>
      </c>
      <c r="G417" s="31" t="s">
        <v>19</v>
      </c>
      <c r="H417" s="31" t="s">
        <v>51</v>
      </c>
      <c r="I417" s="31" t="s">
        <v>10</v>
      </c>
      <c r="J417" s="31" t="s">
        <v>12</v>
      </c>
      <c r="K417" s="31" t="s">
        <v>1207</v>
      </c>
      <c r="L417" s="33">
        <v>3345</v>
      </c>
      <c r="M417" s="150">
        <v>496738.19814299996</v>
      </c>
      <c r="N417" s="34">
        <v>-621862.93999999994</v>
      </c>
      <c r="O417" s="34">
        <v>125610.79588578071</v>
      </c>
      <c r="P417" s="30">
        <v>529569.25814300007</v>
      </c>
      <c r="Q417" s="35">
        <v>42943.825138</v>
      </c>
      <c r="R417" s="36">
        <v>0</v>
      </c>
      <c r="S417" s="36">
        <v>5394.2594000020708</v>
      </c>
      <c r="T417" s="36">
        <v>1295.7405999979292</v>
      </c>
      <c r="U417" s="37">
        <v>6690.0360758466213</v>
      </c>
      <c r="V417" s="38">
        <v>49633.86121384662</v>
      </c>
      <c r="W417" s="34">
        <v>579203.11935684667</v>
      </c>
      <c r="X417" s="34">
        <v>10114.236375002074</v>
      </c>
      <c r="Y417" s="33">
        <v>569088.8829818446</v>
      </c>
      <c r="Z417" s="144">
        <v>8794.4690057873668</v>
      </c>
      <c r="AA417" s="34">
        <v>15040.459638080352</v>
      </c>
      <c r="AB417" s="34">
        <v>24148.119427302248</v>
      </c>
      <c r="AC417" s="34">
        <v>14021.28</v>
      </c>
      <c r="AD417" s="34">
        <v>1236.5340988800001</v>
      </c>
      <c r="AE417" s="34">
        <v>1525.42</v>
      </c>
      <c r="AF417" s="34">
        <v>64766.282170049963</v>
      </c>
      <c r="AG417" s="136">
        <v>693542</v>
      </c>
      <c r="AH417" s="34">
        <v>696142</v>
      </c>
      <c r="AI417" s="34">
        <v>8900</v>
      </c>
      <c r="AJ417" s="34">
        <v>11500</v>
      </c>
      <c r="AK417" s="34">
        <v>2600</v>
      </c>
      <c r="AL417" s="34">
        <v>684642</v>
      </c>
      <c r="AM417" s="34">
        <v>684642</v>
      </c>
      <c r="AN417" s="34">
        <v>0</v>
      </c>
      <c r="AO417" s="34">
        <v>529569.25814300007</v>
      </c>
      <c r="AP417" s="34">
        <v>526969.25814300007</v>
      </c>
      <c r="AQ417" s="34">
        <v>2600</v>
      </c>
      <c r="AR417" s="34">
        <v>-677862.94</v>
      </c>
      <c r="AS417" s="34">
        <v>56000</v>
      </c>
    </row>
    <row r="418" spans="2:45" s="1" customFormat="1" ht="14.25" x14ac:dyDescent="0.2">
      <c r="B418" s="31" t="s">
        <v>4794</v>
      </c>
      <c r="C418" s="32" t="s">
        <v>364</v>
      </c>
      <c r="D418" s="31" t="s">
        <v>365</v>
      </c>
      <c r="E418" s="31" t="s">
        <v>13</v>
      </c>
      <c r="F418" s="31" t="s">
        <v>11</v>
      </c>
      <c r="G418" s="31" t="s">
        <v>19</v>
      </c>
      <c r="H418" s="31" t="s">
        <v>51</v>
      </c>
      <c r="I418" s="31" t="s">
        <v>10</v>
      </c>
      <c r="J418" s="31" t="s">
        <v>16</v>
      </c>
      <c r="K418" s="31" t="s">
        <v>366</v>
      </c>
      <c r="L418" s="33">
        <v>10521</v>
      </c>
      <c r="M418" s="150">
        <v>1427572.8790500001</v>
      </c>
      <c r="N418" s="34">
        <v>-926085</v>
      </c>
      <c r="O418" s="34">
        <v>281353.5965744062</v>
      </c>
      <c r="P418" s="30">
        <v>748904.87905000011</v>
      </c>
      <c r="Q418" s="35">
        <v>92806.817932999998</v>
      </c>
      <c r="R418" s="36">
        <v>0</v>
      </c>
      <c r="S418" s="36">
        <v>28404.655020582341</v>
      </c>
      <c r="T418" s="36">
        <v>-397.89514649099874</v>
      </c>
      <c r="U418" s="37">
        <v>28006.910900634477</v>
      </c>
      <c r="V418" s="38">
        <v>120813.72883363448</v>
      </c>
      <c r="W418" s="34">
        <v>869718.60788363463</v>
      </c>
      <c r="X418" s="34">
        <v>53258.728163582506</v>
      </c>
      <c r="Y418" s="33">
        <v>816459.87972005212</v>
      </c>
      <c r="Z418" s="144">
        <v>112748.46287745539</v>
      </c>
      <c r="AA418" s="34">
        <v>224754.25256701271</v>
      </c>
      <c r="AB418" s="34">
        <v>160045.10500241572</v>
      </c>
      <c r="AC418" s="34">
        <v>44101.01</v>
      </c>
      <c r="AD418" s="34">
        <v>18474.36</v>
      </c>
      <c r="AE418" s="34">
        <v>41616.559999999998</v>
      </c>
      <c r="AF418" s="34">
        <v>601739.75044688373</v>
      </c>
      <c r="AG418" s="136">
        <v>348844</v>
      </c>
      <c r="AH418" s="34">
        <v>383844</v>
      </c>
      <c r="AI418" s="34">
        <v>0</v>
      </c>
      <c r="AJ418" s="34">
        <v>35000</v>
      </c>
      <c r="AK418" s="34">
        <v>35000</v>
      </c>
      <c r="AL418" s="34">
        <v>348844</v>
      </c>
      <c r="AM418" s="34">
        <v>348844</v>
      </c>
      <c r="AN418" s="34">
        <v>0</v>
      </c>
      <c r="AO418" s="34">
        <v>748904.87905000011</v>
      </c>
      <c r="AP418" s="34">
        <v>713904.87905000011</v>
      </c>
      <c r="AQ418" s="34">
        <v>35000</v>
      </c>
      <c r="AR418" s="34">
        <v>-926085</v>
      </c>
      <c r="AS418" s="34">
        <v>0</v>
      </c>
    </row>
    <row r="419" spans="2:45" s="1" customFormat="1" ht="14.25" x14ac:dyDescent="0.2">
      <c r="B419" s="31" t="s">
        <v>4794</v>
      </c>
      <c r="C419" s="32" t="s">
        <v>2521</v>
      </c>
      <c r="D419" s="31" t="s">
        <v>2522</v>
      </c>
      <c r="E419" s="31" t="s">
        <v>13</v>
      </c>
      <c r="F419" s="31" t="s">
        <v>11</v>
      </c>
      <c r="G419" s="31" t="s">
        <v>19</v>
      </c>
      <c r="H419" s="31" t="s">
        <v>51</v>
      </c>
      <c r="I419" s="31" t="s">
        <v>10</v>
      </c>
      <c r="J419" s="31" t="s">
        <v>12</v>
      </c>
      <c r="K419" s="31" t="s">
        <v>2523</v>
      </c>
      <c r="L419" s="33">
        <v>3426</v>
      </c>
      <c r="M419" s="150">
        <v>378671.49666999996</v>
      </c>
      <c r="N419" s="34">
        <v>-268931</v>
      </c>
      <c r="O419" s="34">
        <v>184820.02230050176</v>
      </c>
      <c r="P419" s="30">
        <v>98494.496669999964</v>
      </c>
      <c r="Q419" s="35">
        <v>21003.312637999999</v>
      </c>
      <c r="R419" s="36">
        <v>0</v>
      </c>
      <c r="S419" s="36">
        <v>2674.9800194295985</v>
      </c>
      <c r="T419" s="36">
        <v>55496.19841450885</v>
      </c>
      <c r="U419" s="37">
        <v>58171.492122206153</v>
      </c>
      <c r="V419" s="38">
        <v>79174.804760206156</v>
      </c>
      <c r="W419" s="34">
        <v>177669.30143020611</v>
      </c>
      <c r="X419" s="34">
        <v>72678.40804593137</v>
      </c>
      <c r="Y419" s="33">
        <v>104990.89338427474</v>
      </c>
      <c r="Z419" s="144">
        <v>93330.379675126373</v>
      </c>
      <c r="AA419" s="34">
        <v>24489.183094581011</v>
      </c>
      <c r="AB419" s="34">
        <v>74504.577804808592</v>
      </c>
      <c r="AC419" s="34">
        <v>14360.81</v>
      </c>
      <c r="AD419" s="34">
        <v>4219</v>
      </c>
      <c r="AE419" s="34">
        <v>24527.7</v>
      </c>
      <c r="AF419" s="34">
        <v>235431.65057451598</v>
      </c>
      <c r="AG419" s="136">
        <v>124269</v>
      </c>
      <c r="AH419" s="34">
        <v>124269</v>
      </c>
      <c r="AI419" s="34">
        <v>10946</v>
      </c>
      <c r="AJ419" s="34">
        <v>10946</v>
      </c>
      <c r="AK419" s="34">
        <v>0</v>
      </c>
      <c r="AL419" s="34">
        <v>113323</v>
      </c>
      <c r="AM419" s="34">
        <v>113323</v>
      </c>
      <c r="AN419" s="34">
        <v>0</v>
      </c>
      <c r="AO419" s="34">
        <v>98494.496669999964</v>
      </c>
      <c r="AP419" s="34">
        <v>98494.496669999964</v>
      </c>
      <c r="AQ419" s="34">
        <v>0</v>
      </c>
      <c r="AR419" s="34">
        <v>-268931</v>
      </c>
      <c r="AS419" s="34">
        <v>0</v>
      </c>
    </row>
    <row r="420" spans="2:45" s="1" customFormat="1" ht="14.25" x14ac:dyDescent="0.2">
      <c r="B420" s="31" t="s">
        <v>4794</v>
      </c>
      <c r="C420" s="32" t="s">
        <v>2219</v>
      </c>
      <c r="D420" s="31" t="s">
        <v>2220</v>
      </c>
      <c r="E420" s="31" t="s">
        <v>13</v>
      </c>
      <c r="F420" s="31" t="s">
        <v>11</v>
      </c>
      <c r="G420" s="31" t="s">
        <v>19</v>
      </c>
      <c r="H420" s="31" t="s">
        <v>51</v>
      </c>
      <c r="I420" s="31" t="s">
        <v>10</v>
      </c>
      <c r="J420" s="31" t="s">
        <v>12</v>
      </c>
      <c r="K420" s="31" t="s">
        <v>2221</v>
      </c>
      <c r="L420" s="33">
        <v>2634</v>
      </c>
      <c r="M420" s="150">
        <v>58559.175587000005</v>
      </c>
      <c r="N420" s="34">
        <v>-27325</v>
      </c>
      <c r="O420" s="34">
        <v>17091.080189888136</v>
      </c>
      <c r="P420" s="30">
        <v>44480.093145699997</v>
      </c>
      <c r="Q420" s="35">
        <v>3730.0449359999998</v>
      </c>
      <c r="R420" s="36">
        <v>0</v>
      </c>
      <c r="S420" s="36">
        <v>49.13484800001887</v>
      </c>
      <c r="T420" s="36">
        <v>5218.8651519999812</v>
      </c>
      <c r="U420" s="37">
        <v>5268.0284077070255</v>
      </c>
      <c r="V420" s="38">
        <v>8998.0733437070248</v>
      </c>
      <c r="W420" s="34">
        <v>53478.16648940702</v>
      </c>
      <c r="X420" s="34">
        <v>92.127840000015567</v>
      </c>
      <c r="Y420" s="33">
        <v>53386.038649407004</v>
      </c>
      <c r="Z420" s="144">
        <v>0</v>
      </c>
      <c r="AA420" s="34">
        <v>12963.870397809906</v>
      </c>
      <c r="AB420" s="34">
        <v>13144.752253079858</v>
      </c>
      <c r="AC420" s="34">
        <v>15883.73</v>
      </c>
      <c r="AD420" s="34">
        <v>2858.3071465024</v>
      </c>
      <c r="AE420" s="34">
        <v>0</v>
      </c>
      <c r="AF420" s="34">
        <v>44850.65979739216</v>
      </c>
      <c r="AG420" s="136">
        <v>47359</v>
      </c>
      <c r="AH420" s="34">
        <v>51014.917558699999</v>
      </c>
      <c r="AI420" s="34">
        <v>2200</v>
      </c>
      <c r="AJ420" s="34">
        <v>5855.9175587000009</v>
      </c>
      <c r="AK420" s="34">
        <v>3655.9175587000009</v>
      </c>
      <c r="AL420" s="34">
        <v>45159</v>
      </c>
      <c r="AM420" s="34">
        <v>45159</v>
      </c>
      <c r="AN420" s="34">
        <v>0</v>
      </c>
      <c r="AO420" s="34">
        <v>44480.093145699997</v>
      </c>
      <c r="AP420" s="34">
        <v>40824.175586999998</v>
      </c>
      <c r="AQ420" s="34">
        <v>3655.9175586999991</v>
      </c>
      <c r="AR420" s="34">
        <v>-27325</v>
      </c>
      <c r="AS420" s="34">
        <v>0</v>
      </c>
    </row>
    <row r="421" spans="2:45" s="1" customFormat="1" ht="14.25" x14ac:dyDescent="0.2">
      <c r="B421" s="31" t="s">
        <v>4794</v>
      </c>
      <c r="C421" s="32" t="s">
        <v>3755</v>
      </c>
      <c r="D421" s="31" t="s">
        <v>3756</v>
      </c>
      <c r="E421" s="31" t="s">
        <v>13</v>
      </c>
      <c r="F421" s="31" t="s">
        <v>11</v>
      </c>
      <c r="G421" s="31" t="s">
        <v>19</v>
      </c>
      <c r="H421" s="31" t="s">
        <v>51</v>
      </c>
      <c r="I421" s="31" t="s">
        <v>10</v>
      </c>
      <c r="J421" s="31" t="s">
        <v>12</v>
      </c>
      <c r="K421" s="31" t="s">
        <v>3757</v>
      </c>
      <c r="L421" s="33">
        <v>4455</v>
      </c>
      <c r="M421" s="150">
        <v>247579.96225400001</v>
      </c>
      <c r="N421" s="34">
        <v>-144638</v>
      </c>
      <c r="O421" s="34">
        <v>77172.98669529648</v>
      </c>
      <c r="P421" s="30">
        <v>64030.962254000013</v>
      </c>
      <c r="Q421" s="35">
        <v>18562.308528000001</v>
      </c>
      <c r="R421" s="36">
        <v>0</v>
      </c>
      <c r="S421" s="36">
        <v>3869.5441348586291</v>
      </c>
      <c r="T421" s="36">
        <v>5040.4558651413709</v>
      </c>
      <c r="U421" s="37">
        <v>8910.0480472037962</v>
      </c>
      <c r="V421" s="38">
        <v>27472.356575203798</v>
      </c>
      <c r="W421" s="34">
        <v>91503.31882920381</v>
      </c>
      <c r="X421" s="34">
        <v>7255.3952528586378</v>
      </c>
      <c r="Y421" s="33">
        <v>84247.923576345172</v>
      </c>
      <c r="Z421" s="144">
        <v>0</v>
      </c>
      <c r="AA421" s="34">
        <v>11142.802672996451</v>
      </c>
      <c r="AB421" s="34">
        <v>22868.363610718432</v>
      </c>
      <c r="AC421" s="34">
        <v>38012.380000000005</v>
      </c>
      <c r="AD421" s="34">
        <v>1971.9618172445701</v>
      </c>
      <c r="AE421" s="34">
        <v>0</v>
      </c>
      <c r="AF421" s="34">
        <v>73995.508100959458</v>
      </c>
      <c r="AG421" s="136">
        <v>51015</v>
      </c>
      <c r="AH421" s="34">
        <v>53015</v>
      </c>
      <c r="AI421" s="34">
        <v>0</v>
      </c>
      <c r="AJ421" s="34">
        <v>2000</v>
      </c>
      <c r="AK421" s="34">
        <v>2000</v>
      </c>
      <c r="AL421" s="34">
        <v>51015</v>
      </c>
      <c r="AM421" s="34">
        <v>51015</v>
      </c>
      <c r="AN421" s="34">
        <v>0</v>
      </c>
      <c r="AO421" s="34">
        <v>64030.962254000013</v>
      </c>
      <c r="AP421" s="34">
        <v>62030.962254000013</v>
      </c>
      <c r="AQ421" s="34">
        <v>2000</v>
      </c>
      <c r="AR421" s="34">
        <v>-144638</v>
      </c>
      <c r="AS421" s="34">
        <v>0</v>
      </c>
    </row>
    <row r="422" spans="2:45" s="1" customFormat="1" ht="14.25" x14ac:dyDescent="0.2">
      <c r="B422" s="31" t="s">
        <v>4794</v>
      </c>
      <c r="C422" s="32" t="s">
        <v>832</v>
      </c>
      <c r="D422" s="31" t="s">
        <v>833</v>
      </c>
      <c r="E422" s="31" t="s">
        <v>13</v>
      </c>
      <c r="F422" s="31" t="s">
        <v>11</v>
      </c>
      <c r="G422" s="31" t="s">
        <v>19</v>
      </c>
      <c r="H422" s="31" t="s">
        <v>51</v>
      </c>
      <c r="I422" s="31" t="s">
        <v>10</v>
      </c>
      <c r="J422" s="31" t="s">
        <v>12</v>
      </c>
      <c r="K422" s="31" t="s">
        <v>834</v>
      </c>
      <c r="L422" s="33">
        <v>4704</v>
      </c>
      <c r="M422" s="150">
        <v>89853.859726999988</v>
      </c>
      <c r="N422" s="34">
        <v>-83104</v>
      </c>
      <c r="O422" s="34">
        <v>48176.47592750004</v>
      </c>
      <c r="P422" s="30">
        <v>-32946.140272999997</v>
      </c>
      <c r="Q422" s="35">
        <v>10893.327002</v>
      </c>
      <c r="R422" s="36">
        <v>32946.140272999997</v>
      </c>
      <c r="S422" s="36">
        <v>6990.4627142883992</v>
      </c>
      <c r="T422" s="36">
        <v>34677.236649013925</v>
      </c>
      <c r="U422" s="37">
        <v>74614.241991673698</v>
      </c>
      <c r="V422" s="38">
        <v>85507.568993673704</v>
      </c>
      <c r="W422" s="34">
        <v>85507.568993673704</v>
      </c>
      <c r="X422" s="34">
        <v>56506.921389788433</v>
      </c>
      <c r="Y422" s="33">
        <v>29000.647603885271</v>
      </c>
      <c r="Z422" s="144">
        <v>0</v>
      </c>
      <c r="AA422" s="34">
        <v>5914.7310499307314</v>
      </c>
      <c r="AB422" s="34">
        <v>48816.219601098608</v>
      </c>
      <c r="AC422" s="34">
        <v>19717.82</v>
      </c>
      <c r="AD422" s="34">
        <v>1763.3725233778912</v>
      </c>
      <c r="AE422" s="34">
        <v>0</v>
      </c>
      <c r="AF422" s="34">
        <v>76212.143174407232</v>
      </c>
      <c r="AG422" s="136">
        <v>138972</v>
      </c>
      <c r="AH422" s="34">
        <v>141972</v>
      </c>
      <c r="AI422" s="34">
        <v>0</v>
      </c>
      <c r="AJ422" s="34">
        <v>3000</v>
      </c>
      <c r="AK422" s="34">
        <v>3000</v>
      </c>
      <c r="AL422" s="34">
        <v>138972</v>
      </c>
      <c r="AM422" s="34">
        <v>138972</v>
      </c>
      <c r="AN422" s="34">
        <v>0</v>
      </c>
      <c r="AO422" s="34">
        <v>-32946.140272999997</v>
      </c>
      <c r="AP422" s="34">
        <v>-35946.140272999997</v>
      </c>
      <c r="AQ422" s="34">
        <v>3000</v>
      </c>
      <c r="AR422" s="34">
        <v>-83104</v>
      </c>
      <c r="AS422" s="34">
        <v>0</v>
      </c>
    </row>
    <row r="423" spans="2:45" s="1" customFormat="1" ht="14.25" x14ac:dyDescent="0.2">
      <c r="B423" s="31" t="s">
        <v>4794</v>
      </c>
      <c r="C423" s="32" t="s">
        <v>3150</v>
      </c>
      <c r="D423" s="31" t="s">
        <v>3151</v>
      </c>
      <c r="E423" s="31" t="s">
        <v>13</v>
      </c>
      <c r="F423" s="31" t="s">
        <v>11</v>
      </c>
      <c r="G423" s="31" t="s">
        <v>19</v>
      </c>
      <c r="H423" s="31" t="s">
        <v>51</v>
      </c>
      <c r="I423" s="31" t="s">
        <v>10</v>
      </c>
      <c r="J423" s="31" t="s">
        <v>16</v>
      </c>
      <c r="K423" s="31" t="s">
        <v>3152</v>
      </c>
      <c r="L423" s="33">
        <v>13247</v>
      </c>
      <c r="M423" s="150">
        <v>619932.39198199997</v>
      </c>
      <c r="N423" s="34">
        <v>-708623.78</v>
      </c>
      <c r="O423" s="34">
        <v>198075.29311790454</v>
      </c>
      <c r="P423" s="30">
        <v>161763.61198199994</v>
      </c>
      <c r="Q423" s="35">
        <v>41397.959613999999</v>
      </c>
      <c r="R423" s="36">
        <v>0</v>
      </c>
      <c r="S423" s="36">
        <v>445.56914742874255</v>
      </c>
      <c r="T423" s="36">
        <v>26048.430852571259</v>
      </c>
      <c r="U423" s="37">
        <v>26494.142868980627</v>
      </c>
      <c r="V423" s="38">
        <v>67892.102482980627</v>
      </c>
      <c r="W423" s="34">
        <v>229655.71446498059</v>
      </c>
      <c r="X423" s="34">
        <v>835.44215142875328</v>
      </c>
      <c r="Y423" s="33">
        <v>228820.27231355183</v>
      </c>
      <c r="Z423" s="144">
        <v>0</v>
      </c>
      <c r="AA423" s="34">
        <v>24409.708906962427</v>
      </c>
      <c r="AB423" s="34">
        <v>94288.260986918627</v>
      </c>
      <c r="AC423" s="34">
        <v>55527.62</v>
      </c>
      <c r="AD423" s="34">
        <v>20515.63</v>
      </c>
      <c r="AE423" s="34">
        <v>3225.15</v>
      </c>
      <c r="AF423" s="34">
        <v>197966.36989388106</v>
      </c>
      <c r="AG423" s="136">
        <v>468010</v>
      </c>
      <c r="AH423" s="34">
        <v>489160</v>
      </c>
      <c r="AI423" s="34">
        <v>0</v>
      </c>
      <c r="AJ423" s="34">
        <v>21150</v>
      </c>
      <c r="AK423" s="34">
        <v>21150</v>
      </c>
      <c r="AL423" s="34">
        <v>468010</v>
      </c>
      <c r="AM423" s="34">
        <v>468010</v>
      </c>
      <c r="AN423" s="34">
        <v>0</v>
      </c>
      <c r="AO423" s="34">
        <v>161763.61198199994</v>
      </c>
      <c r="AP423" s="34">
        <v>140613.61198199994</v>
      </c>
      <c r="AQ423" s="34">
        <v>21150</v>
      </c>
      <c r="AR423" s="34">
        <v>-708623.78</v>
      </c>
      <c r="AS423" s="34">
        <v>0</v>
      </c>
    </row>
    <row r="424" spans="2:45" s="1" customFormat="1" ht="14.25" x14ac:dyDescent="0.2">
      <c r="B424" s="31" t="s">
        <v>4794</v>
      </c>
      <c r="C424" s="32" t="s">
        <v>709</v>
      </c>
      <c r="D424" s="31" t="s">
        <v>710</v>
      </c>
      <c r="E424" s="31" t="s">
        <v>13</v>
      </c>
      <c r="F424" s="31" t="s">
        <v>11</v>
      </c>
      <c r="G424" s="31" t="s">
        <v>19</v>
      </c>
      <c r="H424" s="31" t="s">
        <v>51</v>
      </c>
      <c r="I424" s="31" t="s">
        <v>10</v>
      </c>
      <c r="J424" s="31" t="s">
        <v>21</v>
      </c>
      <c r="K424" s="31" t="s">
        <v>711</v>
      </c>
      <c r="L424" s="33">
        <v>869</v>
      </c>
      <c r="M424" s="150">
        <v>70106.714510999998</v>
      </c>
      <c r="N424" s="34">
        <v>430902</v>
      </c>
      <c r="O424" s="34">
        <v>0</v>
      </c>
      <c r="P424" s="30">
        <v>458172.40351099998</v>
      </c>
      <c r="Q424" s="35">
        <v>2851.1835179999998</v>
      </c>
      <c r="R424" s="36">
        <v>0</v>
      </c>
      <c r="S424" s="36">
        <v>518.72987200019918</v>
      </c>
      <c r="T424" s="36">
        <v>1219.2701279998009</v>
      </c>
      <c r="U424" s="37">
        <v>1738.0093721706169</v>
      </c>
      <c r="V424" s="38">
        <v>4589.1928901706169</v>
      </c>
      <c r="W424" s="34">
        <v>462761.59640117059</v>
      </c>
      <c r="X424" s="34">
        <v>972.61851000017487</v>
      </c>
      <c r="Y424" s="33">
        <v>461788.97789117042</v>
      </c>
      <c r="Z424" s="144">
        <v>0</v>
      </c>
      <c r="AA424" s="34">
        <v>2563.9743509305754</v>
      </c>
      <c r="AB424" s="34">
        <v>4297.960892149863</v>
      </c>
      <c r="AC424" s="34">
        <v>8009.16</v>
      </c>
      <c r="AD424" s="34">
        <v>550.5</v>
      </c>
      <c r="AE424" s="34">
        <v>925.98</v>
      </c>
      <c r="AF424" s="34">
        <v>16347.575243080439</v>
      </c>
      <c r="AG424" s="136">
        <v>6486</v>
      </c>
      <c r="AH424" s="34">
        <v>8499.6889999999985</v>
      </c>
      <c r="AI424" s="34">
        <v>0</v>
      </c>
      <c r="AJ424" s="34">
        <v>0</v>
      </c>
      <c r="AK424" s="34">
        <v>0</v>
      </c>
      <c r="AL424" s="34">
        <v>6486</v>
      </c>
      <c r="AM424" s="34">
        <v>8499.6889999999985</v>
      </c>
      <c r="AN424" s="34">
        <v>2013.6889999999985</v>
      </c>
      <c r="AO424" s="34">
        <v>458172.40351099998</v>
      </c>
      <c r="AP424" s="34">
        <v>456158.71451099997</v>
      </c>
      <c r="AQ424" s="34">
        <v>2013.689000000013</v>
      </c>
      <c r="AR424" s="34">
        <v>430902</v>
      </c>
      <c r="AS424" s="34">
        <v>0</v>
      </c>
    </row>
    <row r="425" spans="2:45" s="1" customFormat="1" ht="14.25" x14ac:dyDescent="0.2">
      <c r="B425" s="31" t="s">
        <v>4794</v>
      </c>
      <c r="C425" s="32" t="s">
        <v>3326</v>
      </c>
      <c r="D425" s="31" t="s">
        <v>3327</v>
      </c>
      <c r="E425" s="31" t="s">
        <v>13</v>
      </c>
      <c r="F425" s="31" t="s">
        <v>11</v>
      </c>
      <c r="G425" s="31" t="s">
        <v>19</v>
      </c>
      <c r="H425" s="31" t="s">
        <v>51</v>
      </c>
      <c r="I425" s="31" t="s">
        <v>10</v>
      </c>
      <c r="J425" s="31" t="s">
        <v>12</v>
      </c>
      <c r="K425" s="31" t="s">
        <v>3328</v>
      </c>
      <c r="L425" s="33">
        <v>1435</v>
      </c>
      <c r="M425" s="150">
        <v>116493.19317299999</v>
      </c>
      <c r="N425" s="34">
        <v>-42469</v>
      </c>
      <c r="O425" s="34">
        <v>30132.950800037845</v>
      </c>
      <c r="P425" s="30">
        <v>73887.16249029999</v>
      </c>
      <c r="Q425" s="35">
        <v>3447.360283</v>
      </c>
      <c r="R425" s="36">
        <v>0</v>
      </c>
      <c r="S425" s="36">
        <v>410.56814285730053</v>
      </c>
      <c r="T425" s="36">
        <v>2459.4318571426993</v>
      </c>
      <c r="U425" s="37">
        <v>2870.0154764842755</v>
      </c>
      <c r="V425" s="38">
        <v>6317.3757594842755</v>
      </c>
      <c r="W425" s="34">
        <v>80204.538249784266</v>
      </c>
      <c r="X425" s="34">
        <v>769.81526785729511</v>
      </c>
      <c r="Y425" s="33">
        <v>79434.722981926971</v>
      </c>
      <c r="Z425" s="144">
        <v>0</v>
      </c>
      <c r="AA425" s="34">
        <v>17600.444505895335</v>
      </c>
      <c r="AB425" s="34">
        <v>8256.974549748149</v>
      </c>
      <c r="AC425" s="34">
        <v>12006.08</v>
      </c>
      <c r="AD425" s="34">
        <v>3787.7507288749998</v>
      </c>
      <c r="AE425" s="34">
        <v>0</v>
      </c>
      <c r="AF425" s="34">
        <v>41651.249784518484</v>
      </c>
      <c r="AG425" s="136">
        <v>6560</v>
      </c>
      <c r="AH425" s="34">
        <v>27706.969317299998</v>
      </c>
      <c r="AI425" s="34">
        <v>0</v>
      </c>
      <c r="AJ425" s="34">
        <v>11649.3193173</v>
      </c>
      <c r="AK425" s="34">
        <v>11649.3193173</v>
      </c>
      <c r="AL425" s="34">
        <v>6560</v>
      </c>
      <c r="AM425" s="34">
        <v>16057.65</v>
      </c>
      <c r="AN425" s="34">
        <v>9497.65</v>
      </c>
      <c r="AO425" s="34">
        <v>73887.16249029999</v>
      </c>
      <c r="AP425" s="34">
        <v>52740.193172999985</v>
      </c>
      <c r="AQ425" s="34">
        <v>21146.969317299998</v>
      </c>
      <c r="AR425" s="34">
        <v>-42469</v>
      </c>
      <c r="AS425" s="34">
        <v>0</v>
      </c>
    </row>
    <row r="426" spans="2:45" s="1" customFormat="1" ht="14.25" x14ac:dyDescent="0.2">
      <c r="B426" s="31" t="s">
        <v>4794</v>
      </c>
      <c r="C426" s="32" t="s">
        <v>2530</v>
      </c>
      <c r="D426" s="31" t="s">
        <v>2531</v>
      </c>
      <c r="E426" s="31" t="s">
        <v>13</v>
      </c>
      <c r="F426" s="31" t="s">
        <v>11</v>
      </c>
      <c r="G426" s="31" t="s">
        <v>19</v>
      </c>
      <c r="H426" s="31" t="s">
        <v>51</v>
      </c>
      <c r="I426" s="31" t="s">
        <v>10</v>
      </c>
      <c r="J426" s="31" t="s">
        <v>12</v>
      </c>
      <c r="K426" s="31" t="s">
        <v>2532</v>
      </c>
      <c r="L426" s="33">
        <v>1438</v>
      </c>
      <c r="M426" s="150">
        <v>38040.994975000001</v>
      </c>
      <c r="N426" s="34">
        <v>-9647</v>
      </c>
      <c r="O426" s="34">
        <v>0</v>
      </c>
      <c r="P426" s="30">
        <v>45352.094472500001</v>
      </c>
      <c r="Q426" s="35">
        <v>1447.1906059999999</v>
      </c>
      <c r="R426" s="36">
        <v>0</v>
      </c>
      <c r="S426" s="36">
        <v>1653.6261177149208</v>
      </c>
      <c r="T426" s="36">
        <v>1222.3738822850792</v>
      </c>
      <c r="U426" s="37">
        <v>2876.0155088392953</v>
      </c>
      <c r="V426" s="38">
        <v>4323.206114839295</v>
      </c>
      <c r="W426" s="34">
        <v>49675.300587339298</v>
      </c>
      <c r="X426" s="34">
        <v>3100.5489707149245</v>
      </c>
      <c r="Y426" s="33">
        <v>46574.751616624373</v>
      </c>
      <c r="Z426" s="144">
        <v>0</v>
      </c>
      <c r="AA426" s="34">
        <v>4230.1879434166894</v>
      </c>
      <c r="AB426" s="34">
        <v>9250.4263359465986</v>
      </c>
      <c r="AC426" s="34">
        <v>6027.68</v>
      </c>
      <c r="AD426" s="34">
        <v>531</v>
      </c>
      <c r="AE426" s="34">
        <v>293.79000000000002</v>
      </c>
      <c r="AF426" s="34">
        <v>20333.084279363291</v>
      </c>
      <c r="AG426" s="136">
        <v>22596</v>
      </c>
      <c r="AH426" s="34">
        <v>23827.099497499999</v>
      </c>
      <c r="AI426" s="34">
        <v>2573</v>
      </c>
      <c r="AJ426" s="34">
        <v>3804.0994975000003</v>
      </c>
      <c r="AK426" s="34">
        <v>1231.0994975000003</v>
      </c>
      <c r="AL426" s="34">
        <v>20023</v>
      </c>
      <c r="AM426" s="34">
        <v>20023</v>
      </c>
      <c r="AN426" s="34">
        <v>0</v>
      </c>
      <c r="AO426" s="34">
        <v>45352.094472500001</v>
      </c>
      <c r="AP426" s="34">
        <v>44120.994975000001</v>
      </c>
      <c r="AQ426" s="34">
        <v>1231.0994974999994</v>
      </c>
      <c r="AR426" s="34">
        <v>-41147</v>
      </c>
      <c r="AS426" s="34">
        <v>31500</v>
      </c>
    </row>
    <row r="427" spans="2:45" s="1" customFormat="1" ht="14.25" x14ac:dyDescent="0.2">
      <c r="B427" s="31" t="s">
        <v>4794</v>
      </c>
      <c r="C427" s="32" t="s">
        <v>1937</v>
      </c>
      <c r="D427" s="31" t="s">
        <v>1938</v>
      </c>
      <c r="E427" s="31" t="s">
        <v>13</v>
      </c>
      <c r="F427" s="31" t="s">
        <v>11</v>
      </c>
      <c r="G427" s="31" t="s">
        <v>19</v>
      </c>
      <c r="H427" s="31" t="s">
        <v>51</v>
      </c>
      <c r="I427" s="31" t="s">
        <v>10</v>
      </c>
      <c r="J427" s="31" t="s">
        <v>12</v>
      </c>
      <c r="K427" s="31" t="s">
        <v>1939</v>
      </c>
      <c r="L427" s="33">
        <v>3052</v>
      </c>
      <c r="M427" s="150">
        <v>133779.41612000001</v>
      </c>
      <c r="N427" s="34">
        <v>-177316</v>
      </c>
      <c r="O427" s="34">
        <v>102283.6752560616</v>
      </c>
      <c r="P427" s="30">
        <v>22114.716119999997</v>
      </c>
      <c r="Q427" s="35">
        <v>10238.112956999999</v>
      </c>
      <c r="R427" s="36">
        <v>0</v>
      </c>
      <c r="S427" s="36">
        <v>3222.1829577155231</v>
      </c>
      <c r="T427" s="36">
        <v>60557.668512812183</v>
      </c>
      <c r="U427" s="37">
        <v>63780.195403582889</v>
      </c>
      <c r="V427" s="38">
        <v>74018.308360582887</v>
      </c>
      <c r="W427" s="34">
        <v>96133.024480582884</v>
      </c>
      <c r="X427" s="34">
        <v>78791.849312777136</v>
      </c>
      <c r="Y427" s="33">
        <v>17341.175167805748</v>
      </c>
      <c r="Z427" s="144">
        <v>0</v>
      </c>
      <c r="AA427" s="34">
        <v>2868.0683399319737</v>
      </c>
      <c r="AB427" s="34">
        <v>12446.900082668901</v>
      </c>
      <c r="AC427" s="34">
        <v>21396.32</v>
      </c>
      <c r="AD427" s="34">
        <v>5120.58045458177</v>
      </c>
      <c r="AE427" s="34">
        <v>94.83</v>
      </c>
      <c r="AF427" s="34">
        <v>41926.698877182644</v>
      </c>
      <c r="AG427" s="136">
        <v>65784</v>
      </c>
      <c r="AH427" s="34">
        <v>70747.3</v>
      </c>
      <c r="AI427" s="34">
        <v>0</v>
      </c>
      <c r="AJ427" s="34">
        <v>4963.3</v>
      </c>
      <c r="AK427" s="34">
        <v>4963.3</v>
      </c>
      <c r="AL427" s="34">
        <v>65784</v>
      </c>
      <c r="AM427" s="34">
        <v>65784</v>
      </c>
      <c r="AN427" s="34">
        <v>0</v>
      </c>
      <c r="AO427" s="34">
        <v>22114.716119999997</v>
      </c>
      <c r="AP427" s="34">
        <v>17151.416119999998</v>
      </c>
      <c r="AQ427" s="34">
        <v>4963.2999999999993</v>
      </c>
      <c r="AR427" s="34">
        <v>-177316</v>
      </c>
      <c r="AS427" s="34">
        <v>0</v>
      </c>
    </row>
    <row r="428" spans="2:45" s="1" customFormat="1" ht="14.25" x14ac:dyDescent="0.2">
      <c r="B428" s="31" t="s">
        <v>4794</v>
      </c>
      <c r="C428" s="32" t="s">
        <v>3335</v>
      </c>
      <c r="D428" s="31" t="s">
        <v>3336</v>
      </c>
      <c r="E428" s="31" t="s">
        <v>13</v>
      </c>
      <c r="F428" s="31" t="s">
        <v>11</v>
      </c>
      <c r="G428" s="31" t="s">
        <v>19</v>
      </c>
      <c r="H428" s="31" t="s">
        <v>51</v>
      </c>
      <c r="I428" s="31" t="s">
        <v>10</v>
      </c>
      <c r="J428" s="31" t="s">
        <v>14</v>
      </c>
      <c r="K428" s="31" t="s">
        <v>3337</v>
      </c>
      <c r="L428" s="33">
        <v>8121</v>
      </c>
      <c r="M428" s="150">
        <v>1495449.3070490002</v>
      </c>
      <c r="N428" s="34">
        <v>-1064418</v>
      </c>
      <c r="O428" s="34">
        <v>655102.62368903961</v>
      </c>
      <c r="P428" s="30">
        <v>1226507.9070490003</v>
      </c>
      <c r="Q428" s="35">
        <v>48307.437609000001</v>
      </c>
      <c r="R428" s="36">
        <v>0</v>
      </c>
      <c r="S428" s="36">
        <v>0</v>
      </c>
      <c r="T428" s="36">
        <v>16242</v>
      </c>
      <c r="U428" s="37">
        <v>16242.087585037492</v>
      </c>
      <c r="V428" s="38">
        <v>64549.525194037495</v>
      </c>
      <c r="W428" s="34">
        <v>1291057.4322430377</v>
      </c>
      <c r="X428" s="34">
        <v>0</v>
      </c>
      <c r="Y428" s="33">
        <v>1291057.4322430377</v>
      </c>
      <c r="Z428" s="144">
        <v>245173.59591537059</v>
      </c>
      <c r="AA428" s="34">
        <v>2379425.8397281305</v>
      </c>
      <c r="AB428" s="34">
        <v>169392.41994005366</v>
      </c>
      <c r="AC428" s="34">
        <v>34040.9</v>
      </c>
      <c r="AD428" s="34">
        <v>37404.678157544426</v>
      </c>
      <c r="AE428" s="34">
        <v>229566.42</v>
      </c>
      <c r="AF428" s="34">
        <v>3095003.8537410987</v>
      </c>
      <c r="AG428" s="136">
        <v>1105970</v>
      </c>
      <c r="AH428" s="34">
        <v>1180304.6000000001</v>
      </c>
      <c r="AI428" s="34">
        <v>0</v>
      </c>
      <c r="AJ428" s="34">
        <v>74334.600000000006</v>
      </c>
      <c r="AK428" s="34">
        <v>74334.600000000006</v>
      </c>
      <c r="AL428" s="34">
        <v>1105970</v>
      </c>
      <c r="AM428" s="34">
        <v>1105970</v>
      </c>
      <c r="AN428" s="34">
        <v>0</v>
      </c>
      <c r="AO428" s="34">
        <v>1226507.9070490003</v>
      </c>
      <c r="AP428" s="34">
        <v>1152173.3070490002</v>
      </c>
      <c r="AQ428" s="34">
        <v>74334.600000000093</v>
      </c>
      <c r="AR428" s="34">
        <v>-1064418</v>
      </c>
      <c r="AS428" s="34">
        <v>0</v>
      </c>
    </row>
    <row r="429" spans="2:45" s="1" customFormat="1" ht="14.25" x14ac:dyDescent="0.2">
      <c r="B429" s="31" t="s">
        <v>4794</v>
      </c>
      <c r="C429" s="32" t="s">
        <v>3907</v>
      </c>
      <c r="D429" s="31" t="s">
        <v>3908</v>
      </c>
      <c r="E429" s="31" t="s">
        <v>13</v>
      </c>
      <c r="F429" s="31" t="s">
        <v>11</v>
      </c>
      <c r="G429" s="31" t="s">
        <v>19</v>
      </c>
      <c r="H429" s="31" t="s">
        <v>51</v>
      </c>
      <c r="I429" s="31" t="s">
        <v>10</v>
      </c>
      <c r="J429" s="31" t="s">
        <v>12</v>
      </c>
      <c r="K429" s="31" t="s">
        <v>3909</v>
      </c>
      <c r="L429" s="33">
        <v>1893</v>
      </c>
      <c r="M429" s="150">
        <v>116846.76809099999</v>
      </c>
      <c r="N429" s="34">
        <v>-43064</v>
      </c>
      <c r="O429" s="34">
        <v>0</v>
      </c>
      <c r="P429" s="30">
        <v>106650.11490009999</v>
      </c>
      <c r="Q429" s="35">
        <v>9114.2586289999999</v>
      </c>
      <c r="R429" s="36">
        <v>0</v>
      </c>
      <c r="S429" s="36">
        <v>3057.9460834297461</v>
      </c>
      <c r="T429" s="36">
        <v>728.05391657025393</v>
      </c>
      <c r="U429" s="37">
        <v>3786.0204160172361</v>
      </c>
      <c r="V429" s="38">
        <v>12900.279045017236</v>
      </c>
      <c r="W429" s="34">
        <v>119550.39394511722</v>
      </c>
      <c r="X429" s="34">
        <v>5733.6489064297348</v>
      </c>
      <c r="Y429" s="33">
        <v>113816.74503868748</v>
      </c>
      <c r="Z429" s="144">
        <v>0</v>
      </c>
      <c r="AA429" s="34">
        <v>1714.3420851179844</v>
      </c>
      <c r="AB429" s="34">
        <v>18458.498171227628</v>
      </c>
      <c r="AC429" s="34">
        <v>7934.91</v>
      </c>
      <c r="AD429" s="34">
        <v>1358.1370235000002</v>
      </c>
      <c r="AE429" s="34">
        <v>3857.52</v>
      </c>
      <c r="AF429" s="34">
        <v>33323.407279845611</v>
      </c>
      <c r="AG429" s="136">
        <v>0</v>
      </c>
      <c r="AH429" s="34">
        <v>32867.346809099996</v>
      </c>
      <c r="AI429" s="34">
        <v>0</v>
      </c>
      <c r="AJ429" s="34">
        <v>11684.676809099999</v>
      </c>
      <c r="AK429" s="34">
        <v>11684.676809099999</v>
      </c>
      <c r="AL429" s="34">
        <v>0</v>
      </c>
      <c r="AM429" s="34">
        <v>21182.67</v>
      </c>
      <c r="AN429" s="34">
        <v>21182.67</v>
      </c>
      <c r="AO429" s="34">
        <v>106650.11490009999</v>
      </c>
      <c r="AP429" s="34">
        <v>73782.768090999991</v>
      </c>
      <c r="AQ429" s="34">
        <v>32867.34680910001</v>
      </c>
      <c r="AR429" s="34">
        <v>-43064</v>
      </c>
      <c r="AS429" s="34">
        <v>0</v>
      </c>
    </row>
    <row r="430" spans="2:45" s="1" customFormat="1" ht="14.25" x14ac:dyDescent="0.2">
      <c r="B430" s="31" t="s">
        <v>4794</v>
      </c>
      <c r="C430" s="32" t="s">
        <v>1208</v>
      </c>
      <c r="D430" s="31" t="s">
        <v>1209</v>
      </c>
      <c r="E430" s="31" t="s">
        <v>13</v>
      </c>
      <c r="F430" s="31" t="s">
        <v>11</v>
      </c>
      <c r="G430" s="31" t="s">
        <v>19</v>
      </c>
      <c r="H430" s="31" t="s">
        <v>51</v>
      </c>
      <c r="I430" s="31" t="s">
        <v>10</v>
      </c>
      <c r="J430" s="31" t="s">
        <v>12</v>
      </c>
      <c r="K430" s="31" t="s">
        <v>1210</v>
      </c>
      <c r="L430" s="33">
        <v>1240</v>
      </c>
      <c r="M430" s="150">
        <v>66691.939773999999</v>
      </c>
      <c r="N430" s="34">
        <v>108462</v>
      </c>
      <c r="O430" s="34">
        <v>0</v>
      </c>
      <c r="P430" s="30">
        <v>193942.939774</v>
      </c>
      <c r="Q430" s="35">
        <v>1300.2770780000001</v>
      </c>
      <c r="R430" s="36">
        <v>0</v>
      </c>
      <c r="S430" s="36">
        <v>867.08163085747583</v>
      </c>
      <c r="T430" s="36">
        <v>1612.9183691425242</v>
      </c>
      <c r="U430" s="37">
        <v>2480.013373408015</v>
      </c>
      <c r="V430" s="38">
        <v>3780.2904514080151</v>
      </c>
      <c r="W430" s="34">
        <v>197723.23022540801</v>
      </c>
      <c r="X430" s="34">
        <v>1625.7780578574748</v>
      </c>
      <c r="Y430" s="33">
        <v>196097.45216755054</v>
      </c>
      <c r="Z430" s="144">
        <v>0</v>
      </c>
      <c r="AA430" s="34">
        <v>1216.5662367020336</v>
      </c>
      <c r="AB430" s="34">
        <v>9458.5918343406247</v>
      </c>
      <c r="AC430" s="34">
        <v>6489.92</v>
      </c>
      <c r="AD430" s="34">
        <v>1274.5108459107123</v>
      </c>
      <c r="AE430" s="34">
        <v>82.04</v>
      </c>
      <c r="AF430" s="34">
        <v>18521.62891695337</v>
      </c>
      <c r="AG430" s="136">
        <v>25024</v>
      </c>
      <c r="AH430" s="34">
        <v>25024</v>
      </c>
      <c r="AI430" s="34">
        <v>0</v>
      </c>
      <c r="AJ430" s="34">
        <v>0</v>
      </c>
      <c r="AK430" s="34">
        <v>0</v>
      </c>
      <c r="AL430" s="34">
        <v>25024</v>
      </c>
      <c r="AM430" s="34">
        <v>25024</v>
      </c>
      <c r="AN430" s="34">
        <v>0</v>
      </c>
      <c r="AO430" s="34">
        <v>193942.939774</v>
      </c>
      <c r="AP430" s="34">
        <v>193942.939774</v>
      </c>
      <c r="AQ430" s="34">
        <v>0</v>
      </c>
      <c r="AR430" s="34">
        <v>108462</v>
      </c>
      <c r="AS430" s="34">
        <v>0</v>
      </c>
    </row>
    <row r="431" spans="2:45" s="1" customFormat="1" ht="14.25" x14ac:dyDescent="0.2">
      <c r="B431" s="31" t="s">
        <v>4794</v>
      </c>
      <c r="C431" s="32" t="s">
        <v>1628</v>
      </c>
      <c r="D431" s="31" t="s">
        <v>1629</v>
      </c>
      <c r="E431" s="31" t="s">
        <v>13</v>
      </c>
      <c r="F431" s="31" t="s">
        <v>11</v>
      </c>
      <c r="G431" s="31" t="s">
        <v>19</v>
      </c>
      <c r="H431" s="31" t="s">
        <v>51</v>
      </c>
      <c r="I431" s="31" t="s">
        <v>10</v>
      </c>
      <c r="J431" s="31" t="s">
        <v>12</v>
      </c>
      <c r="K431" s="31" t="s">
        <v>1630</v>
      </c>
      <c r="L431" s="33">
        <v>1944</v>
      </c>
      <c r="M431" s="150">
        <v>155420.846899</v>
      </c>
      <c r="N431" s="34">
        <v>-78850</v>
      </c>
      <c r="O431" s="34">
        <v>51428.774965359044</v>
      </c>
      <c r="P431" s="30">
        <v>118341.846899</v>
      </c>
      <c r="Q431" s="35">
        <v>11057.171157999999</v>
      </c>
      <c r="R431" s="36">
        <v>0</v>
      </c>
      <c r="S431" s="36">
        <v>5211.6036228591438</v>
      </c>
      <c r="T431" s="36">
        <v>-71.530644304437374</v>
      </c>
      <c r="U431" s="37">
        <v>5140.1006964148555</v>
      </c>
      <c r="V431" s="38">
        <v>16197.271854414856</v>
      </c>
      <c r="W431" s="34">
        <v>134539.11875341486</v>
      </c>
      <c r="X431" s="34">
        <v>9771.7567928591598</v>
      </c>
      <c r="Y431" s="33">
        <v>124767.3619605557</v>
      </c>
      <c r="Z431" s="144">
        <v>13492.228710395131</v>
      </c>
      <c r="AA431" s="34">
        <v>10542.832698213959</v>
      </c>
      <c r="AB431" s="34">
        <v>13974.458727194769</v>
      </c>
      <c r="AC431" s="34">
        <v>8148.69</v>
      </c>
      <c r="AD431" s="34">
        <v>1814.17039233125</v>
      </c>
      <c r="AE431" s="34">
        <v>1309.23</v>
      </c>
      <c r="AF431" s="34">
        <v>49281.610528135119</v>
      </c>
      <c r="AG431" s="136">
        <v>95262</v>
      </c>
      <c r="AH431" s="34">
        <v>95262</v>
      </c>
      <c r="AI431" s="34">
        <v>1900</v>
      </c>
      <c r="AJ431" s="34">
        <v>1900</v>
      </c>
      <c r="AK431" s="34">
        <v>0</v>
      </c>
      <c r="AL431" s="34">
        <v>93362</v>
      </c>
      <c r="AM431" s="34">
        <v>93362</v>
      </c>
      <c r="AN431" s="34">
        <v>0</v>
      </c>
      <c r="AO431" s="34">
        <v>118341.846899</v>
      </c>
      <c r="AP431" s="34">
        <v>118341.846899</v>
      </c>
      <c r="AQ431" s="34">
        <v>0</v>
      </c>
      <c r="AR431" s="34">
        <v>-78850</v>
      </c>
      <c r="AS431" s="34">
        <v>0</v>
      </c>
    </row>
    <row r="432" spans="2:45" s="1" customFormat="1" ht="14.25" x14ac:dyDescent="0.2">
      <c r="B432" s="31" t="s">
        <v>4794</v>
      </c>
      <c r="C432" s="32" t="s">
        <v>3129</v>
      </c>
      <c r="D432" s="31" t="s">
        <v>3130</v>
      </c>
      <c r="E432" s="31" t="s">
        <v>13</v>
      </c>
      <c r="F432" s="31" t="s">
        <v>11</v>
      </c>
      <c r="G432" s="31" t="s">
        <v>19</v>
      </c>
      <c r="H432" s="31" t="s">
        <v>51</v>
      </c>
      <c r="I432" s="31" t="s">
        <v>10</v>
      </c>
      <c r="J432" s="31" t="s">
        <v>12</v>
      </c>
      <c r="K432" s="31" t="s">
        <v>3131</v>
      </c>
      <c r="L432" s="33">
        <v>1235</v>
      </c>
      <c r="M432" s="150">
        <v>40894.214177000002</v>
      </c>
      <c r="N432" s="34">
        <v>-6882</v>
      </c>
      <c r="O432" s="34">
        <v>892.90080435152652</v>
      </c>
      <c r="P432" s="30">
        <v>67421.314176999993</v>
      </c>
      <c r="Q432" s="35">
        <v>2359.8794760000001</v>
      </c>
      <c r="R432" s="36">
        <v>0</v>
      </c>
      <c r="S432" s="36">
        <v>2388.644597715203</v>
      </c>
      <c r="T432" s="36">
        <v>81.355402284797037</v>
      </c>
      <c r="U432" s="37">
        <v>2470.0133194829828</v>
      </c>
      <c r="V432" s="38">
        <v>4829.8927954829833</v>
      </c>
      <c r="W432" s="34">
        <v>72251.206972482978</v>
      </c>
      <c r="X432" s="34">
        <v>4478.7086207152024</v>
      </c>
      <c r="Y432" s="33">
        <v>67772.498351767776</v>
      </c>
      <c r="Z432" s="144">
        <v>0</v>
      </c>
      <c r="AA432" s="34">
        <v>4442.4800105727445</v>
      </c>
      <c r="AB432" s="34">
        <v>9792.192121049784</v>
      </c>
      <c r="AC432" s="34">
        <v>5176.7700000000004</v>
      </c>
      <c r="AD432" s="34">
        <v>1074.5</v>
      </c>
      <c r="AE432" s="34">
        <v>0</v>
      </c>
      <c r="AF432" s="34">
        <v>20485.942131622527</v>
      </c>
      <c r="AG432" s="136">
        <v>32754</v>
      </c>
      <c r="AH432" s="34">
        <v>33409.1</v>
      </c>
      <c r="AI432" s="34">
        <v>0</v>
      </c>
      <c r="AJ432" s="34">
        <v>655.1</v>
      </c>
      <c r="AK432" s="34">
        <v>655.1</v>
      </c>
      <c r="AL432" s="34">
        <v>32754</v>
      </c>
      <c r="AM432" s="34">
        <v>32754</v>
      </c>
      <c r="AN432" s="34">
        <v>0</v>
      </c>
      <c r="AO432" s="34">
        <v>67421.314176999993</v>
      </c>
      <c r="AP432" s="34">
        <v>66766.214176999987</v>
      </c>
      <c r="AQ432" s="34">
        <v>655.10000000000582</v>
      </c>
      <c r="AR432" s="34">
        <v>-6882</v>
      </c>
      <c r="AS432" s="34">
        <v>0</v>
      </c>
    </row>
    <row r="433" spans="2:45" s="1" customFormat="1" ht="14.25" x14ac:dyDescent="0.2">
      <c r="B433" s="31" t="s">
        <v>4794</v>
      </c>
      <c r="C433" s="32" t="s">
        <v>946</v>
      </c>
      <c r="D433" s="31" t="s">
        <v>947</v>
      </c>
      <c r="E433" s="31" t="s">
        <v>13</v>
      </c>
      <c r="F433" s="31" t="s">
        <v>11</v>
      </c>
      <c r="G433" s="31" t="s">
        <v>19</v>
      </c>
      <c r="H433" s="31" t="s">
        <v>51</v>
      </c>
      <c r="I433" s="31" t="s">
        <v>10</v>
      </c>
      <c r="J433" s="31" t="s">
        <v>12</v>
      </c>
      <c r="K433" s="31" t="s">
        <v>948</v>
      </c>
      <c r="L433" s="33">
        <v>1124</v>
      </c>
      <c r="M433" s="150">
        <v>190597.14082700002</v>
      </c>
      <c r="N433" s="34">
        <v>24007</v>
      </c>
      <c r="O433" s="34">
        <v>0</v>
      </c>
      <c r="P433" s="30">
        <v>204203.14082700002</v>
      </c>
      <c r="Q433" s="35">
        <v>4999.3172100000002</v>
      </c>
      <c r="R433" s="36">
        <v>0</v>
      </c>
      <c r="S433" s="36">
        <v>0</v>
      </c>
      <c r="T433" s="36">
        <v>2248</v>
      </c>
      <c r="U433" s="37">
        <v>2248.0121223472652</v>
      </c>
      <c r="V433" s="38">
        <v>7247.3293323472653</v>
      </c>
      <c r="W433" s="34">
        <v>211450.47015934729</v>
      </c>
      <c r="X433" s="34">
        <v>0</v>
      </c>
      <c r="Y433" s="33">
        <v>211450.47015934729</v>
      </c>
      <c r="Z433" s="144">
        <v>0</v>
      </c>
      <c r="AA433" s="34">
        <v>10892.985355027162</v>
      </c>
      <c r="AB433" s="34">
        <v>17061.149226834572</v>
      </c>
      <c r="AC433" s="34">
        <v>5753.34</v>
      </c>
      <c r="AD433" s="34">
        <v>2638.6059010915196</v>
      </c>
      <c r="AE433" s="34">
        <v>858.83</v>
      </c>
      <c r="AF433" s="34">
        <v>37204.910482953259</v>
      </c>
      <c r="AG433" s="136">
        <v>31051</v>
      </c>
      <c r="AH433" s="34">
        <v>31051</v>
      </c>
      <c r="AI433" s="34">
        <v>0</v>
      </c>
      <c r="AJ433" s="34">
        <v>0</v>
      </c>
      <c r="AK433" s="34">
        <v>0</v>
      </c>
      <c r="AL433" s="34">
        <v>31051</v>
      </c>
      <c r="AM433" s="34">
        <v>31051</v>
      </c>
      <c r="AN433" s="34">
        <v>0</v>
      </c>
      <c r="AO433" s="34">
        <v>204203.14082700002</v>
      </c>
      <c r="AP433" s="34">
        <v>204203.14082700002</v>
      </c>
      <c r="AQ433" s="34">
        <v>0</v>
      </c>
      <c r="AR433" s="34">
        <v>24007</v>
      </c>
      <c r="AS433" s="34">
        <v>0</v>
      </c>
    </row>
    <row r="434" spans="2:45" s="1" customFormat="1" ht="14.25" x14ac:dyDescent="0.2">
      <c r="B434" s="31" t="s">
        <v>4794</v>
      </c>
      <c r="C434" s="32" t="s">
        <v>3647</v>
      </c>
      <c r="D434" s="31" t="s">
        <v>3648</v>
      </c>
      <c r="E434" s="31" t="s">
        <v>13</v>
      </c>
      <c r="F434" s="31" t="s">
        <v>11</v>
      </c>
      <c r="G434" s="31" t="s">
        <v>19</v>
      </c>
      <c r="H434" s="31" t="s">
        <v>51</v>
      </c>
      <c r="I434" s="31" t="s">
        <v>10</v>
      </c>
      <c r="J434" s="31" t="s">
        <v>12</v>
      </c>
      <c r="K434" s="31" t="s">
        <v>3649</v>
      </c>
      <c r="L434" s="33">
        <v>1209</v>
      </c>
      <c r="M434" s="150">
        <v>91983.291344000012</v>
      </c>
      <c r="N434" s="34">
        <v>8277</v>
      </c>
      <c r="O434" s="34">
        <v>0</v>
      </c>
      <c r="P434" s="30">
        <v>146908.29134400003</v>
      </c>
      <c r="Q434" s="35">
        <v>1415.9905819999999</v>
      </c>
      <c r="R434" s="36">
        <v>0</v>
      </c>
      <c r="S434" s="36">
        <v>1617.9755451434783</v>
      </c>
      <c r="T434" s="36">
        <v>800.02445485652174</v>
      </c>
      <c r="U434" s="37">
        <v>2418.0130390728145</v>
      </c>
      <c r="V434" s="38">
        <v>3834.0036210728144</v>
      </c>
      <c r="W434" s="34">
        <v>150742.29496507286</v>
      </c>
      <c r="X434" s="34">
        <v>3033.7041471434932</v>
      </c>
      <c r="Y434" s="33">
        <v>147708.59081792936</v>
      </c>
      <c r="Z434" s="144">
        <v>155311.32018071759</v>
      </c>
      <c r="AA434" s="34">
        <v>15312.855532826212</v>
      </c>
      <c r="AB434" s="34">
        <v>37550.2243319595</v>
      </c>
      <c r="AC434" s="34">
        <v>6093.36</v>
      </c>
      <c r="AD434" s="34">
        <v>2652</v>
      </c>
      <c r="AE434" s="34">
        <v>32320.94</v>
      </c>
      <c r="AF434" s="34">
        <v>249240.7000455033</v>
      </c>
      <c r="AG434" s="136">
        <v>67441</v>
      </c>
      <c r="AH434" s="34">
        <v>67441</v>
      </c>
      <c r="AI434" s="34">
        <v>0</v>
      </c>
      <c r="AJ434" s="34">
        <v>0</v>
      </c>
      <c r="AK434" s="34">
        <v>0</v>
      </c>
      <c r="AL434" s="34">
        <v>67441</v>
      </c>
      <c r="AM434" s="34">
        <v>67441</v>
      </c>
      <c r="AN434" s="34">
        <v>0</v>
      </c>
      <c r="AO434" s="34">
        <v>146908.29134400003</v>
      </c>
      <c r="AP434" s="34">
        <v>146908.29134400003</v>
      </c>
      <c r="AQ434" s="34">
        <v>0</v>
      </c>
      <c r="AR434" s="34">
        <v>8277</v>
      </c>
      <c r="AS434" s="34">
        <v>0</v>
      </c>
    </row>
    <row r="435" spans="2:45" s="1" customFormat="1" ht="14.25" x14ac:dyDescent="0.2">
      <c r="B435" s="31" t="s">
        <v>4794</v>
      </c>
      <c r="C435" s="32" t="s">
        <v>977</v>
      </c>
      <c r="D435" s="31" t="s">
        <v>978</v>
      </c>
      <c r="E435" s="31" t="s">
        <v>13</v>
      </c>
      <c r="F435" s="31" t="s">
        <v>11</v>
      </c>
      <c r="G435" s="31" t="s">
        <v>19</v>
      </c>
      <c r="H435" s="31" t="s">
        <v>51</v>
      </c>
      <c r="I435" s="31" t="s">
        <v>10</v>
      </c>
      <c r="J435" s="31" t="s">
        <v>14</v>
      </c>
      <c r="K435" s="31" t="s">
        <v>979</v>
      </c>
      <c r="L435" s="33">
        <v>6392</v>
      </c>
      <c r="M435" s="150">
        <v>404951.85189100006</v>
      </c>
      <c r="N435" s="34">
        <v>-224706</v>
      </c>
      <c r="O435" s="34">
        <v>131147.46765229839</v>
      </c>
      <c r="P435" s="30">
        <v>328771.85189100006</v>
      </c>
      <c r="Q435" s="35">
        <v>26799.207173999999</v>
      </c>
      <c r="R435" s="36">
        <v>0</v>
      </c>
      <c r="S435" s="36">
        <v>8278.3866388603219</v>
      </c>
      <c r="T435" s="36">
        <v>4505.6133611396781</v>
      </c>
      <c r="U435" s="37">
        <v>12784.068937761316</v>
      </c>
      <c r="V435" s="38">
        <v>39583.276111761312</v>
      </c>
      <c r="W435" s="34">
        <v>368355.1280027614</v>
      </c>
      <c r="X435" s="34">
        <v>15521.974947860406</v>
      </c>
      <c r="Y435" s="33">
        <v>352833.15305490099</v>
      </c>
      <c r="Z435" s="144">
        <v>0</v>
      </c>
      <c r="AA435" s="34">
        <v>6247.1907912497009</v>
      </c>
      <c r="AB435" s="34">
        <v>51264.764190410307</v>
      </c>
      <c r="AC435" s="34">
        <v>32464.53</v>
      </c>
      <c r="AD435" s="34">
        <v>5415.5599999999995</v>
      </c>
      <c r="AE435" s="34">
        <v>82.5</v>
      </c>
      <c r="AF435" s="34">
        <v>95474.544981660001</v>
      </c>
      <c r="AG435" s="136">
        <v>162671</v>
      </c>
      <c r="AH435" s="34">
        <v>162671</v>
      </c>
      <c r="AI435" s="34">
        <v>40765</v>
      </c>
      <c r="AJ435" s="34">
        <v>40765</v>
      </c>
      <c r="AK435" s="34">
        <v>0</v>
      </c>
      <c r="AL435" s="34">
        <v>121906</v>
      </c>
      <c r="AM435" s="34">
        <v>121906</v>
      </c>
      <c r="AN435" s="34">
        <v>0</v>
      </c>
      <c r="AO435" s="34">
        <v>328771.85189100006</v>
      </c>
      <c r="AP435" s="34">
        <v>328771.85189100006</v>
      </c>
      <c r="AQ435" s="34">
        <v>0</v>
      </c>
      <c r="AR435" s="34">
        <v>-224706</v>
      </c>
      <c r="AS435" s="34">
        <v>0</v>
      </c>
    </row>
    <row r="436" spans="2:45" s="1" customFormat="1" ht="14.25" x14ac:dyDescent="0.2">
      <c r="B436" s="31" t="s">
        <v>4794</v>
      </c>
      <c r="C436" s="32" t="s">
        <v>3725</v>
      </c>
      <c r="D436" s="31" t="s">
        <v>3726</v>
      </c>
      <c r="E436" s="31" t="s">
        <v>13</v>
      </c>
      <c r="F436" s="31" t="s">
        <v>11</v>
      </c>
      <c r="G436" s="31" t="s">
        <v>19</v>
      </c>
      <c r="H436" s="31" t="s">
        <v>51</v>
      </c>
      <c r="I436" s="31" t="s">
        <v>10</v>
      </c>
      <c r="J436" s="31" t="s">
        <v>14</v>
      </c>
      <c r="K436" s="31" t="s">
        <v>3727</v>
      </c>
      <c r="L436" s="33">
        <v>7710</v>
      </c>
      <c r="M436" s="150">
        <v>902333.77565600013</v>
      </c>
      <c r="N436" s="34">
        <v>-257268</v>
      </c>
      <c r="O436" s="34">
        <v>60005.182148301777</v>
      </c>
      <c r="P436" s="30">
        <v>1006462.1756560002</v>
      </c>
      <c r="Q436" s="35">
        <v>45580.285169000002</v>
      </c>
      <c r="R436" s="36">
        <v>0</v>
      </c>
      <c r="S436" s="36">
        <v>11249.664681147178</v>
      </c>
      <c r="T436" s="36">
        <v>4170.3353188528217</v>
      </c>
      <c r="U436" s="37">
        <v>15420.083152399835</v>
      </c>
      <c r="V436" s="38">
        <v>61000.368321399837</v>
      </c>
      <c r="W436" s="34">
        <v>1067462.5439774001</v>
      </c>
      <c r="X436" s="34">
        <v>21093.121277147206</v>
      </c>
      <c r="Y436" s="33">
        <v>1046369.4227002528</v>
      </c>
      <c r="Z436" s="144">
        <v>275356.01165689901</v>
      </c>
      <c r="AA436" s="34">
        <v>129767.33682083688</v>
      </c>
      <c r="AB436" s="34">
        <v>119847.40260859432</v>
      </c>
      <c r="AC436" s="34">
        <v>32318.11</v>
      </c>
      <c r="AD436" s="34">
        <v>14555.399825492372</v>
      </c>
      <c r="AE436" s="34">
        <v>42468.29</v>
      </c>
      <c r="AF436" s="34">
        <v>614312.55091182259</v>
      </c>
      <c r="AG436" s="136">
        <v>445694</v>
      </c>
      <c r="AH436" s="34">
        <v>489868.4</v>
      </c>
      <c r="AI436" s="34">
        <v>0</v>
      </c>
      <c r="AJ436" s="34">
        <v>44174.400000000001</v>
      </c>
      <c r="AK436" s="34">
        <v>44174.400000000001</v>
      </c>
      <c r="AL436" s="34">
        <v>445694</v>
      </c>
      <c r="AM436" s="34">
        <v>445694</v>
      </c>
      <c r="AN436" s="34">
        <v>0</v>
      </c>
      <c r="AO436" s="34">
        <v>1006462.1756560002</v>
      </c>
      <c r="AP436" s="34">
        <v>962287.77565600013</v>
      </c>
      <c r="AQ436" s="34">
        <v>44174.399999999907</v>
      </c>
      <c r="AR436" s="34">
        <v>-257268</v>
      </c>
      <c r="AS436" s="34">
        <v>0</v>
      </c>
    </row>
    <row r="437" spans="2:45" s="1" customFormat="1" ht="14.25" x14ac:dyDescent="0.2">
      <c r="B437" s="31" t="s">
        <v>4794</v>
      </c>
      <c r="C437" s="32" t="s">
        <v>1022</v>
      </c>
      <c r="D437" s="31" t="s">
        <v>1023</v>
      </c>
      <c r="E437" s="31" t="s">
        <v>13</v>
      </c>
      <c r="F437" s="31" t="s">
        <v>11</v>
      </c>
      <c r="G437" s="31" t="s">
        <v>19</v>
      </c>
      <c r="H437" s="31" t="s">
        <v>51</v>
      </c>
      <c r="I437" s="31" t="s">
        <v>10</v>
      </c>
      <c r="J437" s="31" t="s">
        <v>16</v>
      </c>
      <c r="K437" s="31" t="s">
        <v>1024</v>
      </c>
      <c r="L437" s="33">
        <v>13728</v>
      </c>
      <c r="M437" s="150">
        <v>433185.470631</v>
      </c>
      <c r="N437" s="34">
        <v>-384183</v>
      </c>
      <c r="O437" s="34">
        <v>52550.055740169235</v>
      </c>
      <c r="P437" s="30">
        <v>527247.01769410004</v>
      </c>
      <c r="Q437" s="35">
        <v>35436.707063000002</v>
      </c>
      <c r="R437" s="36">
        <v>0</v>
      </c>
      <c r="S437" s="36">
        <v>14402.650691434103</v>
      </c>
      <c r="T437" s="36">
        <v>13053.349308565897</v>
      </c>
      <c r="U437" s="37">
        <v>27456.148056568734</v>
      </c>
      <c r="V437" s="38">
        <v>62892.855119568732</v>
      </c>
      <c r="W437" s="34">
        <v>590139.8728136688</v>
      </c>
      <c r="X437" s="34">
        <v>27004.970046434319</v>
      </c>
      <c r="Y437" s="33">
        <v>563134.90276723448</v>
      </c>
      <c r="Z437" s="144">
        <v>0</v>
      </c>
      <c r="AA437" s="34">
        <v>33274.342766359092</v>
      </c>
      <c r="AB437" s="34">
        <v>131898.64444081389</v>
      </c>
      <c r="AC437" s="34">
        <v>57543.839999999997</v>
      </c>
      <c r="AD437" s="34">
        <v>11528.290443186246</v>
      </c>
      <c r="AE437" s="34">
        <v>0</v>
      </c>
      <c r="AF437" s="34">
        <v>234245.11765035923</v>
      </c>
      <c r="AG437" s="136">
        <v>678585</v>
      </c>
      <c r="AH437" s="34">
        <v>721903.54706310004</v>
      </c>
      <c r="AI437" s="34">
        <v>0</v>
      </c>
      <c r="AJ437" s="34">
        <v>43318.547063100006</v>
      </c>
      <c r="AK437" s="34">
        <v>43318.547063100006</v>
      </c>
      <c r="AL437" s="34">
        <v>678585</v>
      </c>
      <c r="AM437" s="34">
        <v>678585</v>
      </c>
      <c r="AN437" s="34">
        <v>0</v>
      </c>
      <c r="AO437" s="34">
        <v>527247.01769410004</v>
      </c>
      <c r="AP437" s="34">
        <v>483928.470631</v>
      </c>
      <c r="AQ437" s="34">
        <v>43318.547063100035</v>
      </c>
      <c r="AR437" s="34">
        <v>-384183</v>
      </c>
      <c r="AS437" s="34">
        <v>0</v>
      </c>
    </row>
    <row r="438" spans="2:45" s="1" customFormat="1" ht="14.25" x14ac:dyDescent="0.2">
      <c r="B438" s="31" t="s">
        <v>4794</v>
      </c>
      <c r="C438" s="32" t="s">
        <v>3485</v>
      </c>
      <c r="D438" s="31" t="s">
        <v>3486</v>
      </c>
      <c r="E438" s="31" t="s">
        <v>13</v>
      </c>
      <c r="F438" s="31" t="s">
        <v>11</v>
      </c>
      <c r="G438" s="31" t="s">
        <v>19</v>
      </c>
      <c r="H438" s="31" t="s">
        <v>51</v>
      </c>
      <c r="I438" s="31" t="s">
        <v>10</v>
      </c>
      <c r="J438" s="31" t="s">
        <v>12</v>
      </c>
      <c r="K438" s="31" t="s">
        <v>3487</v>
      </c>
      <c r="L438" s="33">
        <v>2062</v>
      </c>
      <c r="M438" s="150">
        <v>184668.12494800001</v>
      </c>
      <c r="N438" s="34">
        <v>-169770</v>
      </c>
      <c r="O438" s="34">
        <v>37281.562835530523</v>
      </c>
      <c r="P438" s="30">
        <v>20263.524948000006</v>
      </c>
      <c r="Q438" s="35">
        <v>3502.0232740000001</v>
      </c>
      <c r="R438" s="36">
        <v>0</v>
      </c>
      <c r="S438" s="36">
        <v>0</v>
      </c>
      <c r="T438" s="36">
        <v>11263.444653403301</v>
      </c>
      <c r="U438" s="37">
        <v>11263.505391564997</v>
      </c>
      <c r="V438" s="38">
        <v>14765.528665564998</v>
      </c>
      <c r="W438" s="34">
        <v>35029.053613565004</v>
      </c>
      <c r="X438" s="34">
        <v>13516.014613530515</v>
      </c>
      <c r="Y438" s="33">
        <v>21513.039000034489</v>
      </c>
      <c r="Z438" s="144">
        <v>176830.50046670009</v>
      </c>
      <c r="AA438" s="34">
        <v>12821.59849152654</v>
      </c>
      <c r="AB438" s="34">
        <v>37274.876380436974</v>
      </c>
      <c r="AC438" s="34">
        <v>11314.3</v>
      </c>
      <c r="AD438" s="34">
        <v>3998.8049999999998</v>
      </c>
      <c r="AE438" s="34">
        <v>18295.830000000002</v>
      </c>
      <c r="AF438" s="34">
        <v>260535.91033866355</v>
      </c>
      <c r="AG438" s="136">
        <v>42141</v>
      </c>
      <c r="AH438" s="34">
        <v>54495.4</v>
      </c>
      <c r="AI438" s="34">
        <v>0</v>
      </c>
      <c r="AJ438" s="34">
        <v>12354.400000000001</v>
      </c>
      <c r="AK438" s="34">
        <v>12354.400000000001</v>
      </c>
      <c r="AL438" s="34">
        <v>42141</v>
      </c>
      <c r="AM438" s="34">
        <v>42141</v>
      </c>
      <c r="AN438" s="34">
        <v>0</v>
      </c>
      <c r="AO438" s="34">
        <v>20263.524948000006</v>
      </c>
      <c r="AP438" s="34">
        <v>7909.1249480000042</v>
      </c>
      <c r="AQ438" s="34">
        <v>12354.400000000001</v>
      </c>
      <c r="AR438" s="34">
        <v>-169770</v>
      </c>
      <c r="AS438" s="34">
        <v>0</v>
      </c>
    </row>
    <row r="439" spans="2:45" s="1" customFormat="1" ht="14.25" x14ac:dyDescent="0.2">
      <c r="B439" s="31" t="s">
        <v>4794</v>
      </c>
      <c r="C439" s="32" t="s">
        <v>2774</v>
      </c>
      <c r="D439" s="31" t="s">
        <v>2775</v>
      </c>
      <c r="E439" s="31" t="s">
        <v>13</v>
      </c>
      <c r="F439" s="31" t="s">
        <v>11</v>
      </c>
      <c r="G439" s="31" t="s">
        <v>19</v>
      </c>
      <c r="H439" s="31" t="s">
        <v>51</v>
      </c>
      <c r="I439" s="31" t="s">
        <v>10</v>
      </c>
      <c r="J439" s="31" t="s">
        <v>14</v>
      </c>
      <c r="K439" s="31" t="s">
        <v>2776</v>
      </c>
      <c r="L439" s="33">
        <v>5421</v>
      </c>
      <c r="M439" s="150">
        <v>238039.93472400002</v>
      </c>
      <c r="N439" s="34">
        <v>-204133</v>
      </c>
      <c r="O439" s="34">
        <v>78556.080620078632</v>
      </c>
      <c r="P439" s="30">
        <v>106311.634724</v>
      </c>
      <c r="Q439" s="35">
        <v>8970.1435689999998</v>
      </c>
      <c r="R439" s="36">
        <v>0</v>
      </c>
      <c r="S439" s="36">
        <v>0</v>
      </c>
      <c r="T439" s="36">
        <v>10842</v>
      </c>
      <c r="U439" s="37">
        <v>10842.05846552004</v>
      </c>
      <c r="V439" s="38">
        <v>19812.20203452004</v>
      </c>
      <c r="W439" s="34">
        <v>126123.83675852005</v>
      </c>
      <c r="X439" s="34">
        <v>0</v>
      </c>
      <c r="Y439" s="33">
        <v>126123.83675852005</v>
      </c>
      <c r="Z439" s="144">
        <v>0</v>
      </c>
      <c r="AA439" s="34">
        <v>4812.8819959004668</v>
      </c>
      <c r="AB439" s="34">
        <v>31955.378322262586</v>
      </c>
      <c r="AC439" s="34">
        <v>44957.649999999994</v>
      </c>
      <c r="AD439" s="34">
        <v>3188.7856733250001</v>
      </c>
      <c r="AE439" s="34">
        <v>0</v>
      </c>
      <c r="AF439" s="34">
        <v>84914.695991488043</v>
      </c>
      <c r="AG439" s="136">
        <v>91337</v>
      </c>
      <c r="AH439" s="34">
        <v>103376.7</v>
      </c>
      <c r="AI439" s="34">
        <v>0</v>
      </c>
      <c r="AJ439" s="34">
        <v>12039.7</v>
      </c>
      <c r="AK439" s="34">
        <v>12039.7</v>
      </c>
      <c r="AL439" s="34">
        <v>91337</v>
      </c>
      <c r="AM439" s="34">
        <v>91337</v>
      </c>
      <c r="AN439" s="34">
        <v>0</v>
      </c>
      <c r="AO439" s="34">
        <v>106311.634724</v>
      </c>
      <c r="AP439" s="34">
        <v>94271.934724000006</v>
      </c>
      <c r="AQ439" s="34">
        <v>12039.699999999997</v>
      </c>
      <c r="AR439" s="34">
        <v>-204133</v>
      </c>
      <c r="AS439" s="34">
        <v>0</v>
      </c>
    </row>
    <row r="440" spans="2:45" s="1" customFormat="1" ht="14.25" x14ac:dyDescent="0.2">
      <c r="B440" s="31" t="s">
        <v>4794</v>
      </c>
      <c r="C440" s="32" t="s">
        <v>3820</v>
      </c>
      <c r="D440" s="31" t="s">
        <v>3821</v>
      </c>
      <c r="E440" s="31" t="s">
        <v>13</v>
      </c>
      <c r="F440" s="31" t="s">
        <v>11</v>
      </c>
      <c r="G440" s="31" t="s">
        <v>19</v>
      </c>
      <c r="H440" s="31" t="s">
        <v>51</v>
      </c>
      <c r="I440" s="31" t="s">
        <v>10</v>
      </c>
      <c r="J440" s="31" t="s">
        <v>21</v>
      </c>
      <c r="K440" s="31" t="s">
        <v>3822</v>
      </c>
      <c r="L440" s="33">
        <v>522</v>
      </c>
      <c r="M440" s="150">
        <v>15245.107781999999</v>
      </c>
      <c r="N440" s="34">
        <v>-30878</v>
      </c>
      <c r="O440" s="34">
        <v>24149.629155333216</v>
      </c>
      <c r="P440" s="30">
        <v>-7621.8922180000009</v>
      </c>
      <c r="Q440" s="35">
        <v>2431.6048959999998</v>
      </c>
      <c r="R440" s="36">
        <v>7621.8922180000009</v>
      </c>
      <c r="S440" s="36">
        <v>409.455757714443</v>
      </c>
      <c r="T440" s="36">
        <v>18124.002080115035</v>
      </c>
      <c r="U440" s="37">
        <v>26155.491098639188</v>
      </c>
      <c r="V440" s="38">
        <v>28587.095994639189</v>
      </c>
      <c r="W440" s="34">
        <v>28587.095994639189</v>
      </c>
      <c r="X440" s="34">
        <v>22844.02759304766</v>
      </c>
      <c r="Y440" s="33">
        <v>5743.0684015915285</v>
      </c>
      <c r="Z440" s="144">
        <v>0</v>
      </c>
      <c r="AA440" s="34">
        <v>2096.4881115569938</v>
      </c>
      <c r="AB440" s="34">
        <v>2942.8552191953354</v>
      </c>
      <c r="AC440" s="34">
        <v>5205.1100000000006</v>
      </c>
      <c r="AD440" s="34">
        <v>468</v>
      </c>
      <c r="AE440" s="34">
        <v>255.12</v>
      </c>
      <c r="AF440" s="34">
        <v>10967.573330752331</v>
      </c>
      <c r="AG440" s="136">
        <v>7799</v>
      </c>
      <c r="AH440" s="34">
        <v>8409</v>
      </c>
      <c r="AI440" s="34">
        <v>0</v>
      </c>
      <c r="AJ440" s="34">
        <v>610</v>
      </c>
      <c r="AK440" s="34">
        <v>610</v>
      </c>
      <c r="AL440" s="34">
        <v>7799</v>
      </c>
      <c r="AM440" s="34">
        <v>7799</v>
      </c>
      <c r="AN440" s="34">
        <v>0</v>
      </c>
      <c r="AO440" s="34">
        <v>-7621.8922180000009</v>
      </c>
      <c r="AP440" s="34">
        <v>-8231.8922180000009</v>
      </c>
      <c r="AQ440" s="34">
        <v>610</v>
      </c>
      <c r="AR440" s="34">
        <v>-30878</v>
      </c>
      <c r="AS440" s="34">
        <v>0</v>
      </c>
    </row>
    <row r="441" spans="2:45" s="1" customFormat="1" ht="14.25" x14ac:dyDescent="0.2">
      <c r="B441" s="31" t="s">
        <v>4794</v>
      </c>
      <c r="C441" s="32" t="s">
        <v>82</v>
      </c>
      <c r="D441" s="31" t="s">
        <v>83</v>
      </c>
      <c r="E441" s="31" t="s">
        <v>13</v>
      </c>
      <c r="F441" s="31" t="s">
        <v>11</v>
      </c>
      <c r="G441" s="31" t="s">
        <v>19</v>
      </c>
      <c r="H441" s="31" t="s">
        <v>51</v>
      </c>
      <c r="I441" s="31" t="s">
        <v>10</v>
      </c>
      <c r="J441" s="31" t="s">
        <v>12</v>
      </c>
      <c r="K441" s="31" t="s">
        <v>84</v>
      </c>
      <c r="L441" s="33">
        <v>3702</v>
      </c>
      <c r="M441" s="150">
        <v>60257.071291000007</v>
      </c>
      <c r="N441" s="34">
        <v>-48555</v>
      </c>
      <c r="O441" s="34">
        <v>20992.601594448191</v>
      </c>
      <c r="P441" s="30">
        <v>39728.451291000005</v>
      </c>
      <c r="Q441" s="35">
        <v>4094.4173380000002</v>
      </c>
      <c r="R441" s="36">
        <v>0</v>
      </c>
      <c r="S441" s="36">
        <v>3311.7853268584145</v>
      </c>
      <c r="T441" s="36">
        <v>4092.2146731415855</v>
      </c>
      <c r="U441" s="37">
        <v>7404.0399260939294</v>
      </c>
      <c r="V441" s="38">
        <v>11498.45726409393</v>
      </c>
      <c r="W441" s="34">
        <v>51226.908555093934</v>
      </c>
      <c r="X441" s="34">
        <v>6209.5974878584166</v>
      </c>
      <c r="Y441" s="33">
        <v>45017.311067235518</v>
      </c>
      <c r="Z441" s="144">
        <v>0</v>
      </c>
      <c r="AA441" s="34">
        <v>5198.6258262078773</v>
      </c>
      <c r="AB441" s="34">
        <v>26723.520950046164</v>
      </c>
      <c r="AC441" s="34">
        <v>37876.659999999996</v>
      </c>
      <c r="AD441" s="34">
        <v>2324.0343446499996</v>
      </c>
      <c r="AE441" s="34">
        <v>0</v>
      </c>
      <c r="AF441" s="34">
        <v>72122.841120904035</v>
      </c>
      <c r="AG441" s="136">
        <v>38281</v>
      </c>
      <c r="AH441" s="34">
        <v>48432.38</v>
      </c>
      <c r="AI441" s="34">
        <v>7007</v>
      </c>
      <c r="AJ441" s="34">
        <v>7007</v>
      </c>
      <c r="AK441" s="34">
        <v>0</v>
      </c>
      <c r="AL441" s="34">
        <v>31274</v>
      </c>
      <c r="AM441" s="34">
        <v>41425.379999999997</v>
      </c>
      <c r="AN441" s="34">
        <v>10151.379999999997</v>
      </c>
      <c r="AO441" s="34">
        <v>39728.451291000005</v>
      </c>
      <c r="AP441" s="34">
        <v>29577.071291000007</v>
      </c>
      <c r="AQ441" s="34">
        <v>10151.379999999997</v>
      </c>
      <c r="AR441" s="34">
        <v>-62672</v>
      </c>
      <c r="AS441" s="34">
        <v>14117</v>
      </c>
    </row>
    <row r="442" spans="2:45" s="1" customFormat="1" ht="14.25" x14ac:dyDescent="0.2">
      <c r="B442" s="31" t="s">
        <v>4794</v>
      </c>
      <c r="C442" s="32" t="s">
        <v>2842</v>
      </c>
      <c r="D442" s="31" t="s">
        <v>2843</v>
      </c>
      <c r="E442" s="31" t="s">
        <v>13</v>
      </c>
      <c r="F442" s="31" t="s">
        <v>11</v>
      </c>
      <c r="G442" s="31" t="s">
        <v>19</v>
      </c>
      <c r="H442" s="31" t="s">
        <v>51</v>
      </c>
      <c r="I442" s="31" t="s">
        <v>10</v>
      </c>
      <c r="J442" s="31" t="s">
        <v>12</v>
      </c>
      <c r="K442" s="31" t="s">
        <v>2844</v>
      </c>
      <c r="L442" s="33">
        <v>1437</v>
      </c>
      <c r="M442" s="150">
        <v>105517.65497800001</v>
      </c>
      <c r="N442" s="34">
        <v>-540</v>
      </c>
      <c r="O442" s="34">
        <v>0</v>
      </c>
      <c r="P442" s="30">
        <v>122482.65497800001</v>
      </c>
      <c r="Q442" s="35">
        <v>8839.4949469999992</v>
      </c>
      <c r="R442" s="36">
        <v>0</v>
      </c>
      <c r="S442" s="36">
        <v>2716.7250228581861</v>
      </c>
      <c r="T442" s="36">
        <v>157.27497714181391</v>
      </c>
      <c r="U442" s="37">
        <v>2874.0154980542884</v>
      </c>
      <c r="V442" s="38">
        <v>11713.510445054288</v>
      </c>
      <c r="W442" s="34">
        <v>134196.16542305431</v>
      </c>
      <c r="X442" s="34">
        <v>5093.8594178581843</v>
      </c>
      <c r="Y442" s="33">
        <v>129102.30600519612</v>
      </c>
      <c r="Z442" s="144">
        <v>208.54650159016364</v>
      </c>
      <c r="AA442" s="34">
        <v>5794.0545003314619</v>
      </c>
      <c r="AB442" s="34">
        <v>9015.398979223879</v>
      </c>
      <c r="AC442" s="34">
        <v>6023.49</v>
      </c>
      <c r="AD442" s="34">
        <v>1348.0822607249995</v>
      </c>
      <c r="AE442" s="34">
        <v>1002.05</v>
      </c>
      <c r="AF442" s="34">
        <v>23391.622241870504</v>
      </c>
      <c r="AG442" s="136">
        <v>28043</v>
      </c>
      <c r="AH442" s="34">
        <v>33423</v>
      </c>
      <c r="AI442" s="34">
        <v>0</v>
      </c>
      <c r="AJ442" s="34">
        <v>5380</v>
      </c>
      <c r="AK442" s="34">
        <v>5380</v>
      </c>
      <c r="AL442" s="34">
        <v>28043</v>
      </c>
      <c r="AM442" s="34">
        <v>28043</v>
      </c>
      <c r="AN442" s="34">
        <v>0</v>
      </c>
      <c r="AO442" s="34">
        <v>122482.65497800001</v>
      </c>
      <c r="AP442" s="34">
        <v>117102.65497800001</v>
      </c>
      <c r="AQ442" s="34">
        <v>5380</v>
      </c>
      <c r="AR442" s="34">
        <v>-540</v>
      </c>
      <c r="AS442" s="34">
        <v>0</v>
      </c>
    </row>
    <row r="443" spans="2:45" s="1" customFormat="1" ht="14.25" x14ac:dyDescent="0.2">
      <c r="B443" s="31" t="s">
        <v>4794</v>
      </c>
      <c r="C443" s="32" t="s">
        <v>2875</v>
      </c>
      <c r="D443" s="31" t="s">
        <v>2876</v>
      </c>
      <c r="E443" s="31" t="s">
        <v>13</v>
      </c>
      <c r="F443" s="31" t="s">
        <v>11</v>
      </c>
      <c r="G443" s="31" t="s">
        <v>19</v>
      </c>
      <c r="H443" s="31" t="s">
        <v>51</v>
      </c>
      <c r="I443" s="31" t="s">
        <v>10</v>
      </c>
      <c r="J443" s="31" t="s">
        <v>21</v>
      </c>
      <c r="K443" s="31" t="s">
        <v>2877</v>
      </c>
      <c r="L443" s="33">
        <v>178</v>
      </c>
      <c r="M443" s="150">
        <v>15187.018555000001</v>
      </c>
      <c r="N443" s="34">
        <v>17746</v>
      </c>
      <c r="O443" s="34">
        <v>0</v>
      </c>
      <c r="P443" s="30">
        <v>24697.036554999999</v>
      </c>
      <c r="Q443" s="35">
        <v>846.32084199999997</v>
      </c>
      <c r="R443" s="36">
        <v>0</v>
      </c>
      <c r="S443" s="36">
        <v>63.069301714309944</v>
      </c>
      <c r="T443" s="36">
        <v>292.93069828569003</v>
      </c>
      <c r="U443" s="37">
        <v>356.00191973115056</v>
      </c>
      <c r="V443" s="38">
        <v>1202.3227617311504</v>
      </c>
      <c r="W443" s="34">
        <v>25899.359316731148</v>
      </c>
      <c r="X443" s="34">
        <v>118.25494071430512</v>
      </c>
      <c r="Y443" s="33">
        <v>25781.104376016843</v>
      </c>
      <c r="Z443" s="144">
        <v>205.82594200996695</v>
      </c>
      <c r="AA443" s="34">
        <v>18618.435869810346</v>
      </c>
      <c r="AB443" s="34">
        <v>2098.8478444617758</v>
      </c>
      <c r="AC443" s="34">
        <v>943.37</v>
      </c>
      <c r="AD443" s="34">
        <v>165.14691615134998</v>
      </c>
      <c r="AE443" s="34">
        <v>169.67</v>
      </c>
      <c r="AF443" s="34">
        <v>22201.296572433435</v>
      </c>
      <c r="AG443" s="136">
        <v>0</v>
      </c>
      <c r="AH443" s="34">
        <v>1741.0179999999998</v>
      </c>
      <c r="AI443" s="34">
        <v>0</v>
      </c>
      <c r="AJ443" s="34">
        <v>0</v>
      </c>
      <c r="AK443" s="34">
        <v>0</v>
      </c>
      <c r="AL443" s="34">
        <v>0</v>
      </c>
      <c r="AM443" s="34">
        <v>1741.0179999999998</v>
      </c>
      <c r="AN443" s="34">
        <v>1741.0179999999998</v>
      </c>
      <c r="AO443" s="34">
        <v>24697.036554999999</v>
      </c>
      <c r="AP443" s="34">
        <v>22956.018554999999</v>
      </c>
      <c r="AQ443" s="34">
        <v>1741.018</v>
      </c>
      <c r="AR443" s="34">
        <v>17746</v>
      </c>
      <c r="AS443" s="34">
        <v>0</v>
      </c>
    </row>
    <row r="444" spans="2:45" s="1" customFormat="1" ht="14.25" x14ac:dyDescent="0.2">
      <c r="B444" s="31" t="s">
        <v>4794</v>
      </c>
      <c r="C444" s="32" t="s">
        <v>650</v>
      </c>
      <c r="D444" s="31" t="s">
        <v>651</v>
      </c>
      <c r="E444" s="31" t="s">
        <v>13</v>
      </c>
      <c r="F444" s="31" t="s">
        <v>11</v>
      </c>
      <c r="G444" s="31" t="s">
        <v>19</v>
      </c>
      <c r="H444" s="31" t="s">
        <v>51</v>
      </c>
      <c r="I444" s="31" t="s">
        <v>10</v>
      </c>
      <c r="J444" s="31" t="s">
        <v>14</v>
      </c>
      <c r="K444" s="31" t="s">
        <v>652</v>
      </c>
      <c r="L444" s="33">
        <v>8076</v>
      </c>
      <c r="M444" s="150">
        <v>265967.07621100004</v>
      </c>
      <c r="N444" s="34">
        <v>-80252.239999999991</v>
      </c>
      <c r="O444" s="34">
        <v>817.44380951761059</v>
      </c>
      <c r="P444" s="30">
        <v>261165.03621100006</v>
      </c>
      <c r="Q444" s="35">
        <v>4172.2455419999997</v>
      </c>
      <c r="R444" s="36">
        <v>0</v>
      </c>
      <c r="S444" s="36">
        <v>0</v>
      </c>
      <c r="T444" s="36">
        <v>16152</v>
      </c>
      <c r="U444" s="37">
        <v>16152.0870997122</v>
      </c>
      <c r="V444" s="38">
        <v>20324.332641712201</v>
      </c>
      <c r="W444" s="34">
        <v>281489.36885271227</v>
      </c>
      <c r="X444" s="34">
        <v>0</v>
      </c>
      <c r="Y444" s="33">
        <v>281489.36885271227</v>
      </c>
      <c r="Z444" s="144">
        <v>0</v>
      </c>
      <c r="AA444" s="34">
        <v>19134.831274440381</v>
      </c>
      <c r="AB444" s="34">
        <v>51351.888454957036</v>
      </c>
      <c r="AC444" s="34">
        <v>33852.269999999997</v>
      </c>
      <c r="AD444" s="34">
        <v>8108.2479638234399</v>
      </c>
      <c r="AE444" s="34">
        <v>0</v>
      </c>
      <c r="AF444" s="34">
        <v>112447.23769322084</v>
      </c>
      <c r="AG444" s="136">
        <v>126307</v>
      </c>
      <c r="AH444" s="34">
        <v>148072.20000000001</v>
      </c>
      <c r="AI444" s="34">
        <v>0</v>
      </c>
      <c r="AJ444" s="34">
        <v>21765.200000000001</v>
      </c>
      <c r="AK444" s="34">
        <v>21765.200000000001</v>
      </c>
      <c r="AL444" s="34">
        <v>126307</v>
      </c>
      <c r="AM444" s="34">
        <v>126307</v>
      </c>
      <c r="AN444" s="34">
        <v>0</v>
      </c>
      <c r="AO444" s="34">
        <v>261165.03621100006</v>
      </c>
      <c r="AP444" s="34">
        <v>239399.83621100005</v>
      </c>
      <c r="AQ444" s="34">
        <v>21765.200000000012</v>
      </c>
      <c r="AR444" s="34">
        <v>-319652.24</v>
      </c>
      <c r="AS444" s="34">
        <v>239400</v>
      </c>
    </row>
    <row r="445" spans="2:45" s="1" customFormat="1" ht="14.25" x14ac:dyDescent="0.2">
      <c r="B445" s="31" t="s">
        <v>4794</v>
      </c>
      <c r="C445" s="32" t="s">
        <v>3686</v>
      </c>
      <c r="D445" s="31" t="s">
        <v>3687</v>
      </c>
      <c r="E445" s="31" t="s">
        <v>13</v>
      </c>
      <c r="F445" s="31" t="s">
        <v>11</v>
      </c>
      <c r="G445" s="31" t="s">
        <v>19</v>
      </c>
      <c r="H445" s="31" t="s">
        <v>51</v>
      </c>
      <c r="I445" s="31" t="s">
        <v>10</v>
      </c>
      <c r="J445" s="31" t="s">
        <v>12</v>
      </c>
      <c r="K445" s="31" t="s">
        <v>3688</v>
      </c>
      <c r="L445" s="33">
        <v>3756</v>
      </c>
      <c r="M445" s="150">
        <v>106528.72054799998</v>
      </c>
      <c r="N445" s="34">
        <v>-156216.4</v>
      </c>
      <c r="O445" s="34">
        <v>74097.015858316096</v>
      </c>
      <c r="P445" s="30">
        <v>-5286.4794520000141</v>
      </c>
      <c r="Q445" s="35">
        <v>8791.2267609999999</v>
      </c>
      <c r="R445" s="36">
        <v>5286.4794520000141</v>
      </c>
      <c r="S445" s="36">
        <v>1807.1035942864082</v>
      </c>
      <c r="T445" s="36">
        <v>55965.045052012989</v>
      </c>
      <c r="U445" s="37">
        <v>63058.96814215523</v>
      </c>
      <c r="V445" s="38">
        <v>71850.194903155236</v>
      </c>
      <c r="W445" s="34">
        <v>71850.194903155236</v>
      </c>
      <c r="X445" s="34">
        <v>70275.323981602531</v>
      </c>
      <c r="Y445" s="33">
        <v>1574.8709215527124</v>
      </c>
      <c r="Z445" s="144">
        <v>0</v>
      </c>
      <c r="AA445" s="34">
        <v>18038.774643012584</v>
      </c>
      <c r="AB445" s="34">
        <v>18473.363162926238</v>
      </c>
      <c r="AC445" s="34">
        <v>15744.07</v>
      </c>
      <c r="AD445" s="34">
        <v>2937.5</v>
      </c>
      <c r="AE445" s="34">
        <v>0</v>
      </c>
      <c r="AF445" s="34">
        <v>55193.707805938822</v>
      </c>
      <c r="AG445" s="136">
        <v>116617</v>
      </c>
      <c r="AH445" s="34">
        <v>121072.2</v>
      </c>
      <c r="AI445" s="34">
        <v>0</v>
      </c>
      <c r="AJ445" s="34">
        <v>4455.2</v>
      </c>
      <c r="AK445" s="34">
        <v>4455.2</v>
      </c>
      <c r="AL445" s="34">
        <v>116617</v>
      </c>
      <c r="AM445" s="34">
        <v>116617</v>
      </c>
      <c r="AN445" s="34">
        <v>0</v>
      </c>
      <c r="AO445" s="34">
        <v>-5286.4794520000141</v>
      </c>
      <c r="AP445" s="34">
        <v>-9741.6794520000149</v>
      </c>
      <c r="AQ445" s="34">
        <v>4455.2</v>
      </c>
      <c r="AR445" s="34">
        <v>-194435</v>
      </c>
      <c r="AS445" s="34">
        <v>38218.600000000006</v>
      </c>
    </row>
    <row r="446" spans="2:45" s="1" customFormat="1" ht="14.25" x14ac:dyDescent="0.2">
      <c r="B446" s="31" t="s">
        <v>4794</v>
      </c>
      <c r="C446" s="32" t="s">
        <v>2395</v>
      </c>
      <c r="D446" s="31" t="s">
        <v>2396</v>
      </c>
      <c r="E446" s="31" t="s">
        <v>13</v>
      </c>
      <c r="F446" s="31" t="s">
        <v>11</v>
      </c>
      <c r="G446" s="31" t="s">
        <v>19</v>
      </c>
      <c r="H446" s="31" t="s">
        <v>51</v>
      </c>
      <c r="I446" s="31" t="s">
        <v>10</v>
      </c>
      <c r="J446" s="31" t="s">
        <v>12</v>
      </c>
      <c r="K446" s="31" t="s">
        <v>2397</v>
      </c>
      <c r="L446" s="33">
        <v>4250</v>
      </c>
      <c r="M446" s="150">
        <v>197389.895839</v>
      </c>
      <c r="N446" s="34">
        <v>-161565</v>
      </c>
      <c r="O446" s="34">
        <v>65368.979937526085</v>
      </c>
      <c r="P446" s="30">
        <v>190274.29583900003</v>
      </c>
      <c r="Q446" s="35">
        <v>15379.391723000001</v>
      </c>
      <c r="R446" s="36">
        <v>0</v>
      </c>
      <c r="S446" s="36">
        <v>7080.8998331455768</v>
      </c>
      <c r="T446" s="36">
        <v>1419.1001668544232</v>
      </c>
      <c r="U446" s="37">
        <v>8500.0458362774698</v>
      </c>
      <c r="V446" s="38">
        <v>23879.43755927747</v>
      </c>
      <c r="W446" s="34">
        <v>214153.73339827749</v>
      </c>
      <c r="X446" s="34">
        <v>13276.687187145551</v>
      </c>
      <c r="Y446" s="33">
        <v>200877.04621113194</v>
      </c>
      <c r="Z446" s="144">
        <v>0</v>
      </c>
      <c r="AA446" s="34">
        <v>13102.668153445447</v>
      </c>
      <c r="AB446" s="34">
        <v>44033.124490295406</v>
      </c>
      <c r="AC446" s="34">
        <v>17814.78</v>
      </c>
      <c r="AD446" s="34">
        <v>5073.2388291999996</v>
      </c>
      <c r="AE446" s="34">
        <v>0</v>
      </c>
      <c r="AF446" s="34">
        <v>80023.811472940855</v>
      </c>
      <c r="AG446" s="136">
        <v>149790</v>
      </c>
      <c r="AH446" s="34">
        <v>156422.39999999999</v>
      </c>
      <c r="AI446" s="34">
        <v>0</v>
      </c>
      <c r="AJ446" s="34">
        <v>6632.4000000000005</v>
      </c>
      <c r="AK446" s="34">
        <v>6632.4000000000005</v>
      </c>
      <c r="AL446" s="34">
        <v>149790</v>
      </c>
      <c r="AM446" s="34">
        <v>149790</v>
      </c>
      <c r="AN446" s="34">
        <v>0</v>
      </c>
      <c r="AO446" s="34">
        <v>190274.29583900003</v>
      </c>
      <c r="AP446" s="34">
        <v>183641.89583900003</v>
      </c>
      <c r="AQ446" s="34">
        <v>6632.3999999999942</v>
      </c>
      <c r="AR446" s="34">
        <v>-161565</v>
      </c>
      <c r="AS446" s="34">
        <v>0</v>
      </c>
    </row>
    <row r="447" spans="2:45" s="1" customFormat="1" ht="14.25" x14ac:dyDescent="0.2">
      <c r="B447" s="31" t="s">
        <v>4794</v>
      </c>
      <c r="C447" s="32" t="s">
        <v>1821</v>
      </c>
      <c r="D447" s="31" t="s">
        <v>1822</v>
      </c>
      <c r="E447" s="31" t="s">
        <v>13</v>
      </c>
      <c r="F447" s="31" t="s">
        <v>11</v>
      </c>
      <c r="G447" s="31" t="s">
        <v>19</v>
      </c>
      <c r="H447" s="31" t="s">
        <v>51</v>
      </c>
      <c r="I447" s="31" t="s">
        <v>10</v>
      </c>
      <c r="J447" s="31" t="s">
        <v>12</v>
      </c>
      <c r="K447" s="31" t="s">
        <v>1823</v>
      </c>
      <c r="L447" s="33">
        <v>1462</v>
      </c>
      <c r="M447" s="150">
        <v>180193.817217</v>
      </c>
      <c r="N447" s="34">
        <v>49996.6</v>
      </c>
      <c r="O447" s="34">
        <v>0</v>
      </c>
      <c r="P447" s="30">
        <v>190694.41721700004</v>
      </c>
      <c r="Q447" s="35">
        <v>8346.2276089999996</v>
      </c>
      <c r="R447" s="36">
        <v>0</v>
      </c>
      <c r="S447" s="36">
        <v>0</v>
      </c>
      <c r="T447" s="36">
        <v>2924</v>
      </c>
      <c r="U447" s="37">
        <v>2924.0157676794497</v>
      </c>
      <c r="V447" s="38">
        <v>11270.243376679449</v>
      </c>
      <c r="W447" s="34">
        <v>201964.66059367949</v>
      </c>
      <c r="X447" s="34">
        <v>0</v>
      </c>
      <c r="Y447" s="33">
        <v>201964.66059367949</v>
      </c>
      <c r="Z447" s="144">
        <v>0</v>
      </c>
      <c r="AA447" s="34">
        <v>12250.19199371176</v>
      </c>
      <c r="AB447" s="34">
        <v>11700.051437749489</v>
      </c>
      <c r="AC447" s="34">
        <v>8047.73</v>
      </c>
      <c r="AD447" s="34">
        <v>2652.1132705437503</v>
      </c>
      <c r="AE447" s="34">
        <v>1717.07</v>
      </c>
      <c r="AF447" s="34">
        <v>36367.156702004999</v>
      </c>
      <c r="AG447" s="136">
        <v>39928</v>
      </c>
      <c r="AH447" s="34">
        <v>39928</v>
      </c>
      <c r="AI447" s="34">
        <v>44</v>
      </c>
      <c r="AJ447" s="34">
        <v>44</v>
      </c>
      <c r="AK447" s="34">
        <v>0</v>
      </c>
      <c r="AL447" s="34">
        <v>39884</v>
      </c>
      <c r="AM447" s="34">
        <v>39884</v>
      </c>
      <c r="AN447" s="34">
        <v>0</v>
      </c>
      <c r="AO447" s="34">
        <v>190694.41721700004</v>
      </c>
      <c r="AP447" s="34">
        <v>190694.41721700004</v>
      </c>
      <c r="AQ447" s="34">
        <v>0</v>
      </c>
      <c r="AR447" s="34">
        <v>49996.6</v>
      </c>
      <c r="AS447" s="34">
        <v>0</v>
      </c>
    </row>
    <row r="448" spans="2:45" s="1" customFormat="1" ht="14.25" x14ac:dyDescent="0.2">
      <c r="B448" s="31" t="s">
        <v>4794</v>
      </c>
      <c r="C448" s="32" t="s">
        <v>3416</v>
      </c>
      <c r="D448" s="31" t="s">
        <v>3417</v>
      </c>
      <c r="E448" s="31" t="s">
        <v>13</v>
      </c>
      <c r="F448" s="31" t="s">
        <v>11</v>
      </c>
      <c r="G448" s="31" t="s">
        <v>19</v>
      </c>
      <c r="H448" s="31" t="s">
        <v>51</v>
      </c>
      <c r="I448" s="31" t="s">
        <v>10</v>
      </c>
      <c r="J448" s="31" t="s">
        <v>16</v>
      </c>
      <c r="K448" s="31" t="s">
        <v>3418</v>
      </c>
      <c r="L448" s="33">
        <v>10603</v>
      </c>
      <c r="M448" s="150">
        <v>275560.92772899999</v>
      </c>
      <c r="N448" s="34">
        <v>-90740.959999999992</v>
      </c>
      <c r="O448" s="34">
        <v>63907.959999999992</v>
      </c>
      <c r="P448" s="30">
        <v>410604.96772900003</v>
      </c>
      <c r="Q448" s="35">
        <v>18879.807932</v>
      </c>
      <c r="R448" s="36">
        <v>0</v>
      </c>
      <c r="S448" s="36">
        <v>15543.773629720255</v>
      </c>
      <c r="T448" s="36">
        <v>5662.2263702797445</v>
      </c>
      <c r="U448" s="37">
        <v>21206.114353423538</v>
      </c>
      <c r="V448" s="38">
        <v>40085.922285423541</v>
      </c>
      <c r="W448" s="34">
        <v>450690.89001442358</v>
      </c>
      <c r="X448" s="34">
        <v>29144.57555572025</v>
      </c>
      <c r="Y448" s="33">
        <v>421546.31445870333</v>
      </c>
      <c r="Z448" s="144">
        <v>0</v>
      </c>
      <c r="AA448" s="34">
        <v>10877.023697162993</v>
      </c>
      <c r="AB448" s="34">
        <v>93238.392147779581</v>
      </c>
      <c r="AC448" s="34">
        <v>44444.73</v>
      </c>
      <c r="AD448" s="34">
        <v>12704.0489960625</v>
      </c>
      <c r="AE448" s="34">
        <v>543.75</v>
      </c>
      <c r="AF448" s="34">
        <v>161807.94484100508</v>
      </c>
      <c r="AG448" s="136">
        <v>252106</v>
      </c>
      <c r="AH448" s="34">
        <v>252106</v>
      </c>
      <c r="AI448" s="34">
        <v>26833</v>
      </c>
      <c r="AJ448" s="34">
        <v>26833</v>
      </c>
      <c r="AK448" s="34">
        <v>0</v>
      </c>
      <c r="AL448" s="34">
        <v>225273</v>
      </c>
      <c r="AM448" s="34">
        <v>225273</v>
      </c>
      <c r="AN448" s="34">
        <v>0</v>
      </c>
      <c r="AO448" s="34">
        <v>410604.96772900003</v>
      </c>
      <c r="AP448" s="34">
        <v>410604.96772900003</v>
      </c>
      <c r="AQ448" s="34">
        <v>0</v>
      </c>
      <c r="AR448" s="34">
        <v>-90740.959999999992</v>
      </c>
      <c r="AS448" s="34">
        <v>0</v>
      </c>
    </row>
    <row r="449" spans="2:45" s="1" customFormat="1" ht="14.25" x14ac:dyDescent="0.2">
      <c r="B449" s="31" t="s">
        <v>4794</v>
      </c>
      <c r="C449" s="32" t="s">
        <v>2054</v>
      </c>
      <c r="D449" s="31" t="s">
        <v>2055</v>
      </c>
      <c r="E449" s="31" t="s">
        <v>13</v>
      </c>
      <c r="F449" s="31" t="s">
        <v>11</v>
      </c>
      <c r="G449" s="31" t="s">
        <v>19</v>
      </c>
      <c r="H449" s="31" t="s">
        <v>51</v>
      </c>
      <c r="I449" s="31" t="s">
        <v>10</v>
      </c>
      <c r="J449" s="31" t="s">
        <v>12</v>
      </c>
      <c r="K449" s="31" t="s">
        <v>2056</v>
      </c>
      <c r="L449" s="33">
        <v>1386</v>
      </c>
      <c r="M449" s="150">
        <v>48633.168754999999</v>
      </c>
      <c r="N449" s="34">
        <v>-21996</v>
      </c>
      <c r="O449" s="34">
        <v>0</v>
      </c>
      <c r="P449" s="30">
        <v>25508.168754999999</v>
      </c>
      <c r="Q449" s="35">
        <v>2578.5313599999999</v>
      </c>
      <c r="R449" s="36">
        <v>0</v>
      </c>
      <c r="S449" s="36">
        <v>2241.6229428580036</v>
      </c>
      <c r="T449" s="36">
        <v>530.37705714199637</v>
      </c>
      <c r="U449" s="37">
        <v>2772.0149480189589</v>
      </c>
      <c r="V449" s="38">
        <v>5350.5463080189584</v>
      </c>
      <c r="W449" s="34">
        <v>30858.715063018957</v>
      </c>
      <c r="X449" s="34">
        <v>4203.0430178580064</v>
      </c>
      <c r="Y449" s="33">
        <v>26655.672045160951</v>
      </c>
      <c r="Z449" s="144">
        <v>0</v>
      </c>
      <c r="AA449" s="34">
        <v>2615.5334712875783</v>
      </c>
      <c r="AB449" s="34">
        <v>8680.1381990539976</v>
      </c>
      <c r="AC449" s="34">
        <v>9849.7099999999991</v>
      </c>
      <c r="AD449" s="34">
        <v>375.1479836219325</v>
      </c>
      <c r="AE449" s="34">
        <v>0</v>
      </c>
      <c r="AF449" s="34">
        <v>21520.529653963509</v>
      </c>
      <c r="AG449" s="136">
        <v>23055</v>
      </c>
      <c r="AH449" s="34">
        <v>23675</v>
      </c>
      <c r="AI449" s="34">
        <v>0</v>
      </c>
      <c r="AJ449" s="34">
        <v>620</v>
      </c>
      <c r="AK449" s="34">
        <v>620</v>
      </c>
      <c r="AL449" s="34">
        <v>23055</v>
      </c>
      <c r="AM449" s="34">
        <v>23055</v>
      </c>
      <c r="AN449" s="34">
        <v>0</v>
      </c>
      <c r="AO449" s="34">
        <v>25508.168754999999</v>
      </c>
      <c r="AP449" s="34">
        <v>24888.168754999999</v>
      </c>
      <c r="AQ449" s="34">
        <v>620</v>
      </c>
      <c r="AR449" s="34">
        <v>-21996</v>
      </c>
      <c r="AS449" s="34">
        <v>0</v>
      </c>
    </row>
    <row r="450" spans="2:45" s="1" customFormat="1" ht="14.25" x14ac:dyDescent="0.2">
      <c r="B450" s="31" t="s">
        <v>4794</v>
      </c>
      <c r="C450" s="32" t="s">
        <v>680</v>
      </c>
      <c r="D450" s="31" t="s">
        <v>681</v>
      </c>
      <c r="E450" s="31" t="s">
        <v>13</v>
      </c>
      <c r="F450" s="31" t="s">
        <v>11</v>
      </c>
      <c r="G450" s="31" t="s">
        <v>19</v>
      </c>
      <c r="H450" s="31" t="s">
        <v>51</v>
      </c>
      <c r="I450" s="31" t="s">
        <v>10</v>
      </c>
      <c r="J450" s="31" t="s">
        <v>14</v>
      </c>
      <c r="K450" s="31" t="s">
        <v>682</v>
      </c>
      <c r="L450" s="33">
        <v>5787</v>
      </c>
      <c r="M450" s="150">
        <v>128193.34467899999</v>
      </c>
      <c r="N450" s="34">
        <v>-60972</v>
      </c>
      <c r="O450" s="34">
        <v>0</v>
      </c>
      <c r="P450" s="30">
        <v>6589.3446789999725</v>
      </c>
      <c r="Q450" s="35">
        <v>8703.6433309999993</v>
      </c>
      <c r="R450" s="36">
        <v>0</v>
      </c>
      <c r="S450" s="36">
        <v>8842.6074697176809</v>
      </c>
      <c r="T450" s="36">
        <v>2731.3925302823191</v>
      </c>
      <c r="U450" s="37">
        <v>11574.062412832405</v>
      </c>
      <c r="V450" s="38">
        <v>20277.705743832405</v>
      </c>
      <c r="W450" s="34">
        <v>26867.050422832377</v>
      </c>
      <c r="X450" s="34">
        <v>16579.889005717683</v>
      </c>
      <c r="Y450" s="33">
        <v>10287.161417114694</v>
      </c>
      <c r="Z450" s="144">
        <v>0</v>
      </c>
      <c r="AA450" s="34">
        <v>45477.483131247158</v>
      </c>
      <c r="AB450" s="34">
        <v>52330.530864070395</v>
      </c>
      <c r="AC450" s="34">
        <v>24257.439999999999</v>
      </c>
      <c r="AD450" s="34">
        <v>4818.8006184843753</v>
      </c>
      <c r="AE450" s="34">
        <v>884.26</v>
      </c>
      <c r="AF450" s="34">
        <v>127768.51461380192</v>
      </c>
      <c r="AG450" s="136">
        <v>157459</v>
      </c>
      <c r="AH450" s="34">
        <v>164049</v>
      </c>
      <c r="AI450" s="34">
        <v>0</v>
      </c>
      <c r="AJ450" s="34">
        <v>6590</v>
      </c>
      <c r="AK450" s="34">
        <v>6590</v>
      </c>
      <c r="AL450" s="34">
        <v>157459</v>
      </c>
      <c r="AM450" s="34">
        <v>157459</v>
      </c>
      <c r="AN450" s="34">
        <v>0</v>
      </c>
      <c r="AO450" s="34">
        <v>6589.3446789999725</v>
      </c>
      <c r="AP450" s="34">
        <v>-0.65532100002747029</v>
      </c>
      <c r="AQ450" s="34">
        <v>6590</v>
      </c>
      <c r="AR450" s="34">
        <v>-60972</v>
      </c>
      <c r="AS450" s="34">
        <v>0</v>
      </c>
    </row>
    <row r="451" spans="2:45" s="1" customFormat="1" ht="14.25" x14ac:dyDescent="0.2">
      <c r="B451" s="31" t="s">
        <v>4794</v>
      </c>
      <c r="C451" s="32" t="s">
        <v>3805</v>
      </c>
      <c r="D451" s="31" t="s">
        <v>3806</v>
      </c>
      <c r="E451" s="31" t="s">
        <v>13</v>
      </c>
      <c r="F451" s="31" t="s">
        <v>11</v>
      </c>
      <c r="G451" s="31" t="s">
        <v>19</v>
      </c>
      <c r="H451" s="31" t="s">
        <v>51</v>
      </c>
      <c r="I451" s="31" t="s">
        <v>10</v>
      </c>
      <c r="J451" s="31" t="s">
        <v>21</v>
      </c>
      <c r="K451" s="31" t="s">
        <v>3807</v>
      </c>
      <c r="L451" s="33">
        <v>657</v>
      </c>
      <c r="M451" s="150">
        <v>49815.034305000001</v>
      </c>
      <c r="N451" s="34">
        <v>44764</v>
      </c>
      <c r="O451" s="34">
        <v>0</v>
      </c>
      <c r="P451" s="30">
        <v>111237.03430500001</v>
      </c>
      <c r="Q451" s="35">
        <v>730.56117200000006</v>
      </c>
      <c r="R451" s="36">
        <v>0</v>
      </c>
      <c r="S451" s="36">
        <v>834.77257942889207</v>
      </c>
      <c r="T451" s="36">
        <v>479.22742057110793</v>
      </c>
      <c r="U451" s="37">
        <v>1314.0070857492467</v>
      </c>
      <c r="V451" s="38">
        <v>2044.5682577492466</v>
      </c>
      <c r="W451" s="34">
        <v>113281.60256274925</v>
      </c>
      <c r="X451" s="34">
        <v>1565.1985864288727</v>
      </c>
      <c r="Y451" s="33">
        <v>111716.40397632038</v>
      </c>
      <c r="Z451" s="144">
        <v>0</v>
      </c>
      <c r="AA451" s="34">
        <v>2494.5516250319542</v>
      </c>
      <c r="AB451" s="34">
        <v>6985.1001183941635</v>
      </c>
      <c r="AC451" s="34">
        <v>4768.32</v>
      </c>
      <c r="AD451" s="34">
        <v>650.84954779500003</v>
      </c>
      <c r="AE451" s="34">
        <v>320.99</v>
      </c>
      <c r="AF451" s="34">
        <v>15219.811291221118</v>
      </c>
      <c r="AG451" s="136">
        <v>16658</v>
      </c>
      <c r="AH451" s="34">
        <v>16658</v>
      </c>
      <c r="AI451" s="34">
        <v>0</v>
      </c>
      <c r="AJ451" s="34">
        <v>0</v>
      </c>
      <c r="AK451" s="34">
        <v>0</v>
      </c>
      <c r="AL451" s="34">
        <v>16658</v>
      </c>
      <c r="AM451" s="34">
        <v>16658</v>
      </c>
      <c r="AN451" s="34">
        <v>0</v>
      </c>
      <c r="AO451" s="34">
        <v>111237.03430500001</v>
      </c>
      <c r="AP451" s="34">
        <v>111237.03430500001</v>
      </c>
      <c r="AQ451" s="34">
        <v>0</v>
      </c>
      <c r="AR451" s="34">
        <v>43504</v>
      </c>
      <c r="AS451" s="34">
        <v>1260</v>
      </c>
    </row>
    <row r="452" spans="2:45" s="1" customFormat="1" ht="14.25" x14ac:dyDescent="0.2">
      <c r="B452" s="31" t="s">
        <v>4794</v>
      </c>
      <c r="C452" s="32" t="s">
        <v>4212</v>
      </c>
      <c r="D452" s="31" t="s">
        <v>4213</v>
      </c>
      <c r="E452" s="31" t="s">
        <v>13</v>
      </c>
      <c r="F452" s="31" t="s">
        <v>11</v>
      </c>
      <c r="G452" s="31" t="s">
        <v>19</v>
      </c>
      <c r="H452" s="31" t="s">
        <v>51</v>
      </c>
      <c r="I452" s="31" t="s">
        <v>10</v>
      </c>
      <c r="J452" s="31" t="s">
        <v>12</v>
      </c>
      <c r="K452" s="31" t="s">
        <v>4214</v>
      </c>
      <c r="L452" s="33">
        <v>1998</v>
      </c>
      <c r="M452" s="150">
        <v>116154.628488</v>
      </c>
      <c r="N452" s="34">
        <v>-100980</v>
      </c>
      <c r="O452" s="34">
        <v>69467.32705301333</v>
      </c>
      <c r="P452" s="30">
        <v>89235.628488000017</v>
      </c>
      <c r="Q452" s="35">
        <v>6739.2164210000001</v>
      </c>
      <c r="R452" s="36">
        <v>0</v>
      </c>
      <c r="S452" s="36">
        <v>2696.8087508581784</v>
      </c>
      <c r="T452" s="36">
        <v>1299.1912491418216</v>
      </c>
      <c r="U452" s="37">
        <v>3996.0215484429145</v>
      </c>
      <c r="V452" s="38">
        <v>10735.237969442915</v>
      </c>
      <c r="W452" s="34">
        <v>99970.866457442928</v>
      </c>
      <c r="X452" s="34">
        <v>5056.5164078581729</v>
      </c>
      <c r="Y452" s="33">
        <v>94914.350049584755</v>
      </c>
      <c r="Z452" s="144">
        <v>0</v>
      </c>
      <c r="AA452" s="34">
        <v>2058.2956471136235</v>
      </c>
      <c r="AB452" s="34">
        <v>20733.223258464437</v>
      </c>
      <c r="AC452" s="34">
        <v>8375.0400000000009</v>
      </c>
      <c r="AD452" s="34">
        <v>96.5</v>
      </c>
      <c r="AE452" s="34">
        <v>0</v>
      </c>
      <c r="AF452" s="34">
        <v>31263.058905578062</v>
      </c>
      <c r="AG452" s="136">
        <v>75855</v>
      </c>
      <c r="AH452" s="34">
        <v>80638</v>
      </c>
      <c r="AI452" s="34">
        <v>0</v>
      </c>
      <c r="AJ452" s="34">
        <v>4783</v>
      </c>
      <c r="AK452" s="34">
        <v>4783</v>
      </c>
      <c r="AL452" s="34">
        <v>75855</v>
      </c>
      <c r="AM452" s="34">
        <v>75855</v>
      </c>
      <c r="AN452" s="34">
        <v>0</v>
      </c>
      <c r="AO452" s="34">
        <v>89235.628488000017</v>
      </c>
      <c r="AP452" s="34">
        <v>84452.628488000017</v>
      </c>
      <c r="AQ452" s="34">
        <v>4783</v>
      </c>
      <c r="AR452" s="34">
        <v>-100980</v>
      </c>
      <c r="AS452" s="34">
        <v>0</v>
      </c>
    </row>
    <row r="453" spans="2:45" s="1" customFormat="1" ht="14.25" x14ac:dyDescent="0.2">
      <c r="B453" s="31" t="s">
        <v>4794</v>
      </c>
      <c r="C453" s="32" t="s">
        <v>1973</v>
      </c>
      <c r="D453" s="31" t="s">
        <v>1974</v>
      </c>
      <c r="E453" s="31" t="s">
        <v>13</v>
      </c>
      <c r="F453" s="31" t="s">
        <v>11</v>
      </c>
      <c r="G453" s="31" t="s">
        <v>19</v>
      </c>
      <c r="H453" s="31" t="s">
        <v>51</v>
      </c>
      <c r="I453" s="31" t="s">
        <v>10</v>
      </c>
      <c r="J453" s="31" t="s">
        <v>14</v>
      </c>
      <c r="K453" s="31" t="s">
        <v>1975</v>
      </c>
      <c r="L453" s="33">
        <v>8190</v>
      </c>
      <c r="M453" s="150">
        <v>213548.925285</v>
      </c>
      <c r="N453" s="34">
        <v>-239965.18</v>
      </c>
      <c r="O453" s="34">
        <v>108061.69799016407</v>
      </c>
      <c r="P453" s="30">
        <v>119967.24528500001</v>
      </c>
      <c r="Q453" s="35">
        <v>21138.448204</v>
      </c>
      <c r="R453" s="36">
        <v>0</v>
      </c>
      <c r="S453" s="36">
        <v>8338.8582468603436</v>
      </c>
      <c r="T453" s="36">
        <v>8041.1417531396564</v>
      </c>
      <c r="U453" s="37">
        <v>16380.088329202939</v>
      </c>
      <c r="V453" s="38">
        <v>37518.53653320294</v>
      </c>
      <c r="W453" s="34">
        <v>157485.78181820296</v>
      </c>
      <c r="X453" s="34">
        <v>15635.359212860349</v>
      </c>
      <c r="Y453" s="33">
        <v>141850.42260534261</v>
      </c>
      <c r="Z453" s="144">
        <v>0</v>
      </c>
      <c r="AA453" s="34">
        <v>9603.6628911155512</v>
      </c>
      <c r="AB453" s="34">
        <v>83907.372291902109</v>
      </c>
      <c r="AC453" s="34">
        <v>51070.759999999995</v>
      </c>
      <c r="AD453" s="34">
        <v>3335.0791301124996</v>
      </c>
      <c r="AE453" s="34">
        <v>977.3</v>
      </c>
      <c r="AF453" s="34">
        <v>148894.17431313018</v>
      </c>
      <c r="AG453" s="136">
        <v>193048</v>
      </c>
      <c r="AH453" s="34">
        <v>209177.5</v>
      </c>
      <c r="AI453" s="34">
        <v>0</v>
      </c>
      <c r="AJ453" s="34">
        <v>16129.5</v>
      </c>
      <c r="AK453" s="34">
        <v>16129.5</v>
      </c>
      <c r="AL453" s="34">
        <v>193048</v>
      </c>
      <c r="AM453" s="34">
        <v>193048</v>
      </c>
      <c r="AN453" s="34">
        <v>0</v>
      </c>
      <c r="AO453" s="34">
        <v>119967.24528500001</v>
      </c>
      <c r="AP453" s="34">
        <v>103837.74528500001</v>
      </c>
      <c r="AQ453" s="34">
        <v>16129.5</v>
      </c>
      <c r="AR453" s="34">
        <v>-239965.18</v>
      </c>
      <c r="AS453" s="34">
        <v>0</v>
      </c>
    </row>
    <row r="454" spans="2:45" s="1" customFormat="1" ht="14.25" x14ac:dyDescent="0.2">
      <c r="B454" s="31" t="s">
        <v>4794</v>
      </c>
      <c r="C454" s="32" t="s">
        <v>2314</v>
      </c>
      <c r="D454" s="31" t="s">
        <v>2315</v>
      </c>
      <c r="E454" s="31" t="s">
        <v>13</v>
      </c>
      <c r="F454" s="31" t="s">
        <v>11</v>
      </c>
      <c r="G454" s="31" t="s">
        <v>19</v>
      </c>
      <c r="H454" s="31" t="s">
        <v>51</v>
      </c>
      <c r="I454" s="31" t="s">
        <v>10</v>
      </c>
      <c r="J454" s="31" t="s">
        <v>12</v>
      </c>
      <c r="K454" s="31" t="s">
        <v>2316</v>
      </c>
      <c r="L454" s="33">
        <v>1055</v>
      </c>
      <c r="M454" s="150">
        <v>43412.068728999999</v>
      </c>
      <c r="N454" s="34">
        <v>-22469</v>
      </c>
      <c r="O454" s="34">
        <v>7643.4412716769248</v>
      </c>
      <c r="P454" s="30">
        <v>38438.068728999991</v>
      </c>
      <c r="Q454" s="35">
        <v>2165.0212649999999</v>
      </c>
      <c r="R454" s="36">
        <v>0</v>
      </c>
      <c r="S454" s="36">
        <v>2398.9419062866355</v>
      </c>
      <c r="T454" s="36">
        <v>-15.61509833177206</v>
      </c>
      <c r="U454" s="37">
        <v>2383.3396600523779</v>
      </c>
      <c r="V454" s="38">
        <v>4548.3609250523778</v>
      </c>
      <c r="W454" s="34">
        <v>42986.429654052372</v>
      </c>
      <c r="X454" s="34">
        <v>4498.0160742866356</v>
      </c>
      <c r="Y454" s="33">
        <v>38488.413579765736</v>
      </c>
      <c r="Z454" s="144">
        <v>0</v>
      </c>
      <c r="AA454" s="34">
        <v>5561.4499036574562</v>
      </c>
      <c r="AB454" s="34">
        <v>9816.0984599172916</v>
      </c>
      <c r="AC454" s="34">
        <v>4422.26</v>
      </c>
      <c r="AD454" s="34">
        <v>590.5</v>
      </c>
      <c r="AE454" s="34">
        <v>917.99</v>
      </c>
      <c r="AF454" s="34">
        <v>21308.298363574748</v>
      </c>
      <c r="AG454" s="136">
        <v>23099</v>
      </c>
      <c r="AH454" s="34">
        <v>26399</v>
      </c>
      <c r="AI454" s="34">
        <v>0</v>
      </c>
      <c r="AJ454" s="34">
        <v>3300</v>
      </c>
      <c r="AK454" s="34">
        <v>3300</v>
      </c>
      <c r="AL454" s="34">
        <v>23099</v>
      </c>
      <c r="AM454" s="34">
        <v>23099</v>
      </c>
      <c r="AN454" s="34">
        <v>0</v>
      </c>
      <c r="AO454" s="34">
        <v>38438.068728999991</v>
      </c>
      <c r="AP454" s="34">
        <v>35138.068728999991</v>
      </c>
      <c r="AQ454" s="34">
        <v>3300</v>
      </c>
      <c r="AR454" s="34">
        <v>-22469</v>
      </c>
      <c r="AS454" s="34">
        <v>0</v>
      </c>
    </row>
    <row r="455" spans="2:45" s="1" customFormat="1" ht="14.25" x14ac:dyDescent="0.2">
      <c r="B455" s="31" t="s">
        <v>4794</v>
      </c>
      <c r="C455" s="32" t="s">
        <v>1719</v>
      </c>
      <c r="D455" s="31" t="s">
        <v>1720</v>
      </c>
      <c r="E455" s="31" t="s">
        <v>13</v>
      </c>
      <c r="F455" s="31" t="s">
        <v>11</v>
      </c>
      <c r="G455" s="31" t="s">
        <v>19</v>
      </c>
      <c r="H455" s="31" t="s">
        <v>20</v>
      </c>
      <c r="I455" s="31" t="s">
        <v>10</v>
      </c>
      <c r="J455" s="31" t="s">
        <v>14</v>
      </c>
      <c r="K455" s="31" t="s">
        <v>1721</v>
      </c>
      <c r="L455" s="33">
        <v>6373</v>
      </c>
      <c r="M455" s="150">
        <v>262966.499067</v>
      </c>
      <c r="N455" s="34">
        <v>-42115.44</v>
      </c>
      <c r="O455" s="34">
        <v>27958.440000000002</v>
      </c>
      <c r="P455" s="30">
        <v>214138.44806700002</v>
      </c>
      <c r="Q455" s="35">
        <v>19230.276981999999</v>
      </c>
      <c r="R455" s="36">
        <v>0</v>
      </c>
      <c r="S455" s="36">
        <v>14616.87213714847</v>
      </c>
      <c r="T455" s="36">
        <v>-101.10631844023737</v>
      </c>
      <c r="U455" s="37">
        <v>14515.844095022323</v>
      </c>
      <c r="V455" s="38">
        <v>33746.121077022326</v>
      </c>
      <c r="W455" s="34">
        <v>247884.56914402236</v>
      </c>
      <c r="X455" s="34">
        <v>27406.635257148446</v>
      </c>
      <c r="Y455" s="33">
        <v>220477.93388687391</v>
      </c>
      <c r="Z455" s="144">
        <v>2865.1357655378024</v>
      </c>
      <c r="AA455" s="34">
        <v>12067.791751319484</v>
      </c>
      <c r="AB455" s="34">
        <v>49519.251875511429</v>
      </c>
      <c r="AC455" s="34">
        <v>26713.79</v>
      </c>
      <c r="AD455" s="34">
        <v>11507.766574125</v>
      </c>
      <c r="AE455" s="34">
        <v>12258.09</v>
      </c>
      <c r="AF455" s="34">
        <v>114931.82596649371</v>
      </c>
      <c r="AG455" s="136">
        <v>57711</v>
      </c>
      <c r="AH455" s="34">
        <v>84215.388999999996</v>
      </c>
      <c r="AI455" s="34">
        <v>14157</v>
      </c>
      <c r="AJ455" s="34">
        <v>14157</v>
      </c>
      <c r="AK455" s="34">
        <v>0</v>
      </c>
      <c r="AL455" s="34">
        <v>43554</v>
      </c>
      <c r="AM455" s="34">
        <v>70058.388999999996</v>
      </c>
      <c r="AN455" s="34">
        <v>26504.388999999996</v>
      </c>
      <c r="AO455" s="34">
        <v>214138.44806700002</v>
      </c>
      <c r="AP455" s="34">
        <v>187634.05906700002</v>
      </c>
      <c r="AQ455" s="34">
        <v>26504.388999999996</v>
      </c>
      <c r="AR455" s="34">
        <v>-42115.44</v>
      </c>
      <c r="AS455" s="34">
        <v>0</v>
      </c>
    </row>
    <row r="456" spans="2:45" s="1" customFormat="1" ht="14.25" x14ac:dyDescent="0.2">
      <c r="B456" s="31" t="s">
        <v>4794</v>
      </c>
      <c r="C456" s="32" t="s">
        <v>4656</v>
      </c>
      <c r="D456" s="31" t="s">
        <v>4657</v>
      </c>
      <c r="E456" s="31" t="s">
        <v>13</v>
      </c>
      <c r="F456" s="31" t="s">
        <v>11</v>
      </c>
      <c r="G456" s="31" t="s">
        <v>19</v>
      </c>
      <c r="H456" s="31" t="s">
        <v>20</v>
      </c>
      <c r="I456" s="31" t="s">
        <v>10</v>
      </c>
      <c r="J456" s="31" t="s">
        <v>12</v>
      </c>
      <c r="K456" s="31" t="s">
        <v>4658</v>
      </c>
      <c r="L456" s="33">
        <v>4144</v>
      </c>
      <c r="M456" s="150">
        <v>108345.36436800001</v>
      </c>
      <c r="N456" s="34">
        <v>4722</v>
      </c>
      <c r="O456" s="34">
        <v>0</v>
      </c>
      <c r="P456" s="30">
        <v>153842.36436800001</v>
      </c>
      <c r="Q456" s="35">
        <v>11729.623310000001</v>
      </c>
      <c r="R456" s="36">
        <v>0</v>
      </c>
      <c r="S456" s="36">
        <v>6375.4825222881618</v>
      </c>
      <c r="T456" s="36">
        <v>1912.5174777118382</v>
      </c>
      <c r="U456" s="37">
        <v>8288.0446930667858</v>
      </c>
      <c r="V456" s="38">
        <v>20017.668003066785</v>
      </c>
      <c r="W456" s="34">
        <v>173860.0323710668</v>
      </c>
      <c r="X456" s="34">
        <v>11954.029729288159</v>
      </c>
      <c r="Y456" s="33">
        <v>161906.00264177864</v>
      </c>
      <c r="Z456" s="144">
        <v>984.67903712749433</v>
      </c>
      <c r="AA456" s="34">
        <v>4698.6612152114849</v>
      </c>
      <c r="AB456" s="34">
        <v>29778.566734594806</v>
      </c>
      <c r="AC456" s="34">
        <v>17370.46</v>
      </c>
      <c r="AD456" s="34">
        <v>8163.8710623500001</v>
      </c>
      <c r="AE456" s="34">
        <v>0</v>
      </c>
      <c r="AF456" s="34">
        <v>60996.238049283784</v>
      </c>
      <c r="AG456" s="136">
        <v>69381</v>
      </c>
      <c r="AH456" s="34">
        <v>69381</v>
      </c>
      <c r="AI456" s="34">
        <v>0</v>
      </c>
      <c r="AJ456" s="34">
        <v>0</v>
      </c>
      <c r="AK456" s="34">
        <v>0</v>
      </c>
      <c r="AL456" s="34">
        <v>69381</v>
      </c>
      <c r="AM456" s="34">
        <v>69381</v>
      </c>
      <c r="AN456" s="34">
        <v>0</v>
      </c>
      <c r="AO456" s="34">
        <v>153842.36436800001</v>
      </c>
      <c r="AP456" s="34">
        <v>153842.36436800001</v>
      </c>
      <c r="AQ456" s="34">
        <v>0</v>
      </c>
      <c r="AR456" s="34">
        <v>4722</v>
      </c>
      <c r="AS456" s="34">
        <v>0</v>
      </c>
    </row>
    <row r="457" spans="2:45" s="1" customFormat="1" ht="14.25" x14ac:dyDescent="0.2">
      <c r="B457" s="31" t="s">
        <v>4794</v>
      </c>
      <c r="C457" s="32" t="s">
        <v>781</v>
      </c>
      <c r="D457" s="31" t="s">
        <v>782</v>
      </c>
      <c r="E457" s="31" t="s">
        <v>13</v>
      </c>
      <c r="F457" s="31" t="s">
        <v>11</v>
      </c>
      <c r="G457" s="31" t="s">
        <v>19</v>
      </c>
      <c r="H457" s="31" t="s">
        <v>20</v>
      </c>
      <c r="I457" s="31" t="s">
        <v>10</v>
      </c>
      <c r="J457" s="31" t="s">
        <v>12</v>
      </c>
      <c r="K457" s="31" t="s">
        <v>783</v>
      </c>
      <c r="L457" s="33">
        <v>2689</v>
      </c>
      <c r="M457" s="150">
        <v>60791.349380999993</v>
      </c>
      <c r="N457" s="34">
        <v>-6912.4800000000032</v>
      </c>
      <c r="O457" s="34">
        <v>3688.180000000003</v>
      </c>
      <c r="P457" s="30">
        <v>78033.169380999985</v>
      </c>
      <c r="Q457" s="35">
        <v>1167.1297950000001</v>
      </c>
      <c r="R457" s="36">
        <v>0</v>
      </c>
      <c r="S457" s="36">
        <v>319.18512914297969</v>
      </c>
      <c r="T457" s="36">
        <v>5058.8148708570207</v>
      </c>
      <c r="U457" s="37">
        <v>5378.0290008823813</v>
      </c>
      <c r="V457" s="38">
        <v>6545.1587958823811</v>
      </c>
      <c r="W457" s="34">
        <v>84578.328176882365</v>
      </c>
      <c r="X457" s="34">
        <v>598.47211714298464</v>
      </c>
      <c r="Y457" s="33">
        <v>83979.856059739381</v>
      </c>
      <c r="Z457" s="144">
        <v>0</v>
      </c>
      <c r="AA457" s="34">
        <v>8113.2829890944422</v>
      </c>
      <c r="AB457" s="34">
        <v>11804.217608866778</v>
      </c>
      <c r="AC457" s="34">
        <v>29665.920000000002</v>
      </c>
      <c r="AD457" s="34">
        <v>1763.2957102499995</v>
      </c>
      <c r="AE457" s="34">
        <v>0</v>
      </c>
      <c r="AF457" s="34">
        <v>51346.716308211224</v>
      </c>
      <c r="AG457" s="136">
        <v>33759</v>
      </c>
      <c r="AH457" s="34">
        <v>36983.300000000003</v>
      </c>
      <c r="AI457" s="34">
        <v>0</v>
      </c>
      <c r="AJ457" s="34">
        <v>3224.3</v>
      </c>
      <c r="AK457" s="34">
        <v>3224.3</v>
      </c>
      <c r="AL457" s="34">
        <v>33759</v>
      </c>
      <c r="AM457" s="34">
        <v>33759</v>
      </c>
      <c r="AN457" s="34">
        <v>0</v>
      </c>
      <c r="AO457" s="34">
        <v>78033.169380999985</v>
      </c>
      <c r="AP457" s="34">
        <v>74808.869380999982</v>
      </c>
      <c r="AQ457" s="34">
        <v>3224.3000000000029</v>
      </c>
      <c r="AR457" s="34">
        <v>-25812.480000000003</v>
      </c>
      <c r="AS457" s="34">
        <v>18900</v>
      </c>
    </row>
    <row r="458" spans="2:45" s="1" customFormat="1" ht="14.25" x14ac:dyDescent="0.2">
      <c r="B458" s="31" t="s">
        <v>4794</v>
      </c>
      <c r="C458" s="32" t="s">
        <v>427</v>
      </c>
      <c r="D458" s="31" t="s">
        <v>428</v>
      </c>
      <c r="E458" s="31" t="s">
        <v>13</v>
      </c>
      <c r="F458" s="31" t="s">
        <v>11</v>
      </c>
      <c r="G458" s="31" t="s">
        <v>19</v>
      </c>
      <c r="H458" s="31" t="s">
        <v>20</v>
      </c>
      <c r="I458" s="31" t="s">
        <v>10</v>
      </c>
      <c r="J458" s="31" t="s">
        <v>12</v>
      </c>
      <c r="K458" s="31" t="s">
        <v>429</v>
      </c>
      <c r="L458" s="33">
        <v>1286</v>
      </c>
      <c r="M458" s="150">
        <v>67428.913784000004</v>
      </c>
      <c r="N458" s="34">
        <v>-67437</v>
      </c>
      <c r="O458" s="34">
        <v>28880.391102313093</v>
      </c>
      <c r="P458" s="30">
        <v>43123.913784000004</v>
      </c>
      <c r="Q458" s="35">
        <v>5004.1233430000002</v>
      </c>
      <c r="R458" s="36">
        <v>0</v>
      </c>
      <c r="S458" s="36">
        <v>3199.9863188583718</v>
      </c>
      <c r="T458" s="36">
        <v>-33.937853619105226</v>
      </c>
      <c r="U458" s="37">
        <v>3166.0655381658476</v>
      </c>
      <c r="V458" s="38">
        <v>8170.1888811658482</v>
      </c>
      <c r="W458" s="34">
        <v>51294.102665165854</v>
      </c>
      <c r="X458" s="34">
        <v>5999.9743478583696</v>
      </c>
      <c r="Y458" s="33">
        <v>45294.128317307484</v>
      </c>
      <c r="Z458" s="144">
        <v>0</v>
      </c>
      <c r="AA458" s="34">
        <v>3662.81545533385</v>
      </c>
      <c r="AB458" s="34">
        <v>6609.9159906638852</v>
      </c>
      <c r="AC458" s="34">
        <v>5390.54</v>
      </c>
      <c r="AD458" s="34">
        <v>479.10667239999998</v>
      </c>
      <c r="AE458" s="34">
        <v>0</v>
      </c>
      <c r="AF458" s="34">
        <v>16142.378118397735</v>
      </c>
      <c r="AG458" s="136">
        <v>74785</v>
      </c>
      <c r="AH458" s="34">
        <v>74785</v>
      </c>
      <c r="AI458" s="34">
        <v>8655</v>
      </c>
      <c r="AJ458" s="34">
        <v>8655</v>
      </c>
      <c r="AK458" s="34">
        <v>0</v>
      </c>
      <c r="AL458" s="34">
        <v>66130</v>
      </c>
      <c r="AM458" s="34">
        <v>66130</v>
      </c>
      <c r="AN458" s="34">
        <v>0</v>
      </c>
      <c r="AO458" s="34">
        <v>43123.913784000004</v>
      </c>
      <c r="AP458" s="34">
        <v>43123.913784000004</v>
      </c>
      <c r="AQ458" s="34">
        <v>0</v>
      </c>
      <c r="AR458" s="34">
        <v>-67437</v>
      </c>
      <c r="AS458" s="34">
        <v>0</v>
      </c>
    </row>
    <row r="459" spans="2:45" s="1" customFormat="1" ht="14.25" x14ac:dyDescent="0.2">
      <c r="B459" s="31" t="s">
        <v>4794</v>
      </c>
      <c r="C459" s="32" t="s">
        <v>1433</v>
      </c>
      <c r="D459" s="31" t="s">
        <v>1434</v>
      </c>
      <c r="E459" s="31" t="s">
        <v>13</v>
      </c>
      <c r="F459" s="31" t="s">
        <v>11</v>
      </c>
      <c r="G459" s="31" t="s">
        <v>19</v>
      </c>
      <c r="H459" s="31" t="s">
        <v>20</v>
      </c>
      <c r="I459" s="31" t="s">
        <v>10</v>
      </c>
      <c r="J459" s="31" t="s">
        <v>12</v>
      </c>
      <c r="K459" s="31" t="s">
        <v>1435</v>
      </c>
      <c r="L459" s="33">
        <v>2895</v>
      </c>
      <c r="M459" s="150">
        <v>267760.35728300002</v>
      </c>
      <c r="N459" s="34">
        <v>-153769</v>
      </c>
      <c r="O459" s="34">
        <v>94295.320012078577</v>
      </c>
      <c r="P459" s="30">
        <v>140565.50728300001</v>
      </c>
      <c r="Q459" s="35">
        <v>7714.2868580000004</v>
      </c>
      <c r="R459" s="36">
        <v>0</v>
      </c>
      <c r="S459" s="36">
        <v>1721.6534045720898</v>
      </c>
      <c r="T459" s="36">
        <v>4068.34659542791</v>
      </c>
      <c r="U459" s="37">
        <v>5790.0312225937123</v>
      </c>
      <c r="V459" s="38">
        <v>13504.318080593712</v>
      </c>
      <c r="W459" s="34">
        <v>154069.82536359373</v>
      </c>
      <c r="X459" s="34">
        <v>3228.1001335720648</v>
      </c>
      <c r="Y459" s="33">
        <v>150841.72523002166</v>
      </c>
      <c r="Z459" s="144">
        <v>0</v>
      </c>
      <c r="AA459" s="34">
        <v>18940.918698412221</v>
      </c>
      <c r="AB459" s="34">
        <v>21014.49813879891</v>
      </c>
      <c r="AC459" s="34">
        <v>31907.35</v>
      </c>
      <c r="AD459" s="34">
        <v>4974.9381069750007</v>
      </c>
      <c r="AE459" s="34">
        <v>10392.040000000001</v>
      </c>
      <c r="AF459" s="34">
        <v>87229.744944186124</v>
      </c>
      <c r="AG459" s="136">
        <v>0</v>
      </c>
      <c r="AH459" s="34">
        <v>54742.15</v>
      </c>
      <c r="AI459" s="34">
        <v>0</v>
      </c>
      <c r="AJ459" s="34">
        <v>22347.100000000002</v>
      </c>
      <c r="AK459" s="34">
        <v>22347.100000000002</v>
      </c>
      <c r="AL459" s="34">
        <v>0</v>
      </c>
      <c r="AM459" s="34">
        <v>32395.05</v>
      </c>
      <c r="AN459" s="34">
        <v>32395.05</v>
      </c>
      <c r="AO459" s="34">
        <v>140565.50728300001</v>
      </c>
      <c r="AP459" s="34">
        <v>85823.357283000005</v>
      </c>
      <c r="AQ459" s="34">
        <v>54742.149999999994</v>
      </c>
      <c r="AR459" s="34">
        <v>-153769</v>
      </c>
      <c r="AS459" s="34">
        <v>0</v>
      </c>
    </row>
    <row r="460" spans="2:45" s="1" customFormat="1" ht="14.25" x14ac:dyDescent="0.2">
      <c r="B460" s="31" t="s">
        <v>4794</v>
      </c>
      <c r="C460" s="32" t="s">
        <v>4760</v>
      </c>
      <c r="D460" s="31" t="s">
        <v>4761</v>
      </c>
      <c r="E460" s="31" t="s">
        <v>13</v>
      </c>
      <c r="F460" s="31" t="s">
        <v>11</v>
      </c>
      <c r="G460" s="31" t="s">
        <v>19</v>
      </c>
      <c r="H460" s="31" t="s">
        <v>20</v>
      </c>
      <c r="I460" s="31" t="s">
        <v>10</v>
      </c>
      <c r="J460" s="31" t="s">
        <v>12</v>
      </c>
      <c r="K460" s="31" t="s">
        <v>4762</v>
      </c>
      <c r="L460" s="33">
        <v>4847</v>
      </c>
      <c r="M460" s="150">
        <v>310944.00761900004</v>
      </c>
      <c r="N460" s="34">
        <v>-360364</v>
      </c>
      <c r="O460" s="34">
        <v>274673.2482346592</v>
      </c>
      <c r="P460" s="30">
        <v>-59771.591619099956</v>
      </c>
      <c r="Q460" s="35">
        <v>20755.836012</v>
      </c>
      <c r="R460" s="36">
        <v>59771.591619099956</v>
      </c>
      <c r="S460" s="36">
        <v>11391.823630861518</v>
      </c>
      <c r="T460" s="36">
        <v>218397.08224279172</v>
      </c>
      <c r="U460" s="37">
        <v>289562.05894867174</v>
      </c>
      <c r="V460" s="38">
        <v>310317.89496067172</v>
      </c>
      <c r="W460" s="34">
        <v>310317.89496067172</v>
      </c>
      <c r="X460" s="34">
        <v>285244.92720752076</v>
      </c>
      <c r="Y460" s="33">
        <v>25072.967753150966</v>
      </c>
      <c r="Z460" s="144">
        <v>0</v>
      </c>
      <c r="AA460" s="34">
        <v>23400.631698994788</v>
      </c>
      <c r="AB460" s="34">
        <v>43024.219786484027</v>
      </c>
      <c r="AC460" s="34">
        <v>20317.23</v>
      </c>
      <c r="AD460" s="34">
        <v>8170.7189704375005</v>
      </c>
      <c r="AE460" s="34">
        <v>0</v>
      </c>
      <c r="AF460" s="34">
        <v>94912.800455916309</v>
      </c>
      <c r="AG460" s="136">
        <v>82970</v>
      </c>
      <c r="AH460" s="34">
        <v>114064.4007619</v>
      </c>
      <c r="AI460" s="34">
        <v>0</v>
      </c>
      <c r="AJ460" s="34">
        <v>31094.400761900004</v>
      </c>
      <c r="AK460" s="34">
        <v>31094.400761900004</v>
      </c>
      <c r="AL460" s="34">
        <v>82970</v>
      </c>
      <c r="AM460" s="34">
        <v>82970</v>
      </c>
      <c r="AN460" s="34">
        <v>0</v>
      </c>
      <c r="AO460" s="34">
        <v>-59771.591619099956</v>
      </c>
      <c r="AP460" s="34">
        <v>-90865.99238099996</v>
      </c>
      <c r="AQ460" s="34">
        <v>31094.400761900004</v>
      </c>
      <c r="AR460" s="34">
        <v>-360364</v>
      </c>
      <c r="AS460" s="34">
        <v>0</v>
      </c>
    </row>
    <row r="461" spans="2:45" s="1" customFormat="1" ht="14.25" x14ac:dyDescent="0.2">
      <c r="B461" s="31" t="s">
        <v>4794</v>
      </c>
      <c r="C461" s="32" t="s">
        <v>1985</v>
      </c>
      <c r="D461" s="31" t="s">
        <v>1986</v>
      </c>
      <c r="E461" s="31" t="s">
        <v>13</v>
      </c>
      <c r="F461" s="31" t="s">
        <v>11</v>
      </c>
      <c r="G461" s="31" t="s">
        <v>19</v>
      </c>
      <c r="H461" s="31" t="s">
        <v>20</v>
      </c>
      <c r="I461" s="31" t="s">
        <v>10</v>
      </c>
      <c r="J461" s="31" t="s">
        <v>12</v>
      </c>
      <c r="K461" s="31" t="s">
        <v>1987</v>
      </c>
      <c r="L461" s="33">
        <v>1824</v>
      </c>
      <c r="M461" s="150">
        <v>95100.121219000008</v>
      </c>
      <c r="N461" s="34">
        <v>-106730</v>
      </c>
      <c r="O461" s="34">
        <v>36887.111945241712</v>
      </c>
      <c r="P461" s="30">
        <v>473.68121900000551</v>
      </c>
      <c r="Q461" s="35">
        <v>7322.9891879999996</v>
      </c>
      <c r="R461" s="36">
        <v>0</v>
      </c>
      <c r="S461" s="36">
        <v>2722.9256434296167</v>
      </c>
      <c r="T461" s="36">
        <v>26366.794076678889</v>
      </c>
      <c r="U461" s="37">
        <v>29089.876586516111</v>
      </c>
      <c r="V461" s="38">
        <v>36412.865774516111</v>
      </c>
      <c r="W461" s="34">
        <v>36886.546993516116</v>
      </c>
      <c r="X461" s="34">
        <v>36578.487057671329</v>
      </c>
      <c r="Y461" s="33">
        <v>308.05993584479074</v>
      </c>
      <c r="Z461" s="144">
        <v>0</v>
      </c>
      <c r="AA461" s="34">
        <v>1279.6133886076939</v>
      </c>
      <c r="AB461" s="34">
        <v>13501.488219012081</v>
      </c>
      <c r="AC461" s="34">
        <v>7645.68</v>
      </c>
      <c r="AD461" s="34">
        <v>1316</v>
      </c>
      <c r="AE461" s="34">
        <v>742.48</v>
      </c>
      <c r="AF461" s="34">
        <v>24485.261607619774</v>
      </c>
      <c r="AG461" s="136">
        <v>5106</v>
      </c>
      <c r="AH461" s="34">
        <v>24410.559999999998</v>
      </c>
      <c r="AI461" s="34">
        <v>0</v>
      </c>
      <c r="AJ461" s="34">
        <v>4000</v>
      </c>
      <c r="AK461" s="34">
        <v>4000</v>
      </c>
      <c r="AL461" s="34">
        <v>5106</v>
      </c>
      <c r="AM461" s="34">
        <v>20410.559999999998</v>
      </c>
      <c r="AN461" s="34">
        <v>15304.559999999998</v>
      </c>
      <c r="AO461" s="34">
        <v>473.68121900000551</v>
      </c>
      <c r="AP461" s="34">
        <v>-18830.878780999992</v>
      </c>
      <c r="AQ461" s="34">
        <v>19304.559999999998</v>
      </c>
      <c r="AR461" s="34">
        <v>-106730</v>
      </c>
      <c r="AS461" s="34">
        <v>0</v>
      </c>
    </row>
    <row r="462" spans="2:45" s="1" customFormat="1" ht="14.25" x14ac:dyDescent="0.2">
      <c r="B462" s="31" t="s">
        <v>4794</v>
      </c>
      <c r="C462" s="32" t="s">
        <v>4281</v>
      </c>
      <c r="D462" s="31" t="s">
        <v>4282</v>
      </c>
      <c r="E462" s="31" t="s">
        <v>13</v>
      </c>
      <c r="F462" s="31" t="s">
        <v>11</v>
      </c>
      <c r="G462" s="31" t="s">
        <v>19</v>
      </c>
      <c r="H462" s="31" t="s">
        <v>20</v>
      </c>
      <c r="I462" s="31" t="s">
        <v>10</v>
      </c>
      <c r="J462" s="31" t="s">
        <v>14</v>
      </c>
      <c r="K462" s="31" t="s">
        <v>4283</v>
      </c>
      <c r="L462" s="33">
        <v>7689</v>
      </c>
      <c r="M462" s="150">
        <v>475145.37557899999</v>
      </c>
      <c r="N462" s="34">
        <v>-346753.87</v>
      </c>
      <c r="O462" s="34">
        <v>232649.29307358188</v>
      </c>
      <c r="P462" s="30">
        <v>319791.205579</v>
      </c>
      <c r="Q462" s="35">
        <v>29839.720301000001</v>
      </c>
      <c r="R462" s="36">
        <v>0</v>
      </c>
      <c r="S462" s="36">
        <v>9744.7617600037429</v>
      </c>
      <c r="T462" s="36">
        <v>5633.2382399962571</v>
      </c>
      <c r="U462" s="37">
        <v>15378.082925914699</v>
      </c>
      <c r="V462" s="38">
        <v>45217.803226914701</v>
      </c>
      <c r="W462" s="34">
        <v>365009.00880591472</v>
      </c>
      <c r="X462" s="34">
        <v>18271.428300003812</v>
      </c>
      <c r="Y462" s="33">
        <v>346737.58050591091</v>
      </c>
      <c r="Z462" s="144">
        <v>0</v>
      </c>
      <c r="AA462" s="34">
        <v>19627.687624466009</v>
      </c>
      <c r="AB462" s="34">
        <v>68029.988058721065</v>
      </c>
      <c r="AC462" s="34">
        <v>32230.080000000002</v>
      </c>
      <c r="AD462" s="34">
        <v>10764.0201369025</v>
      </c>
      <c r="AE462" s="34">
        <v>7042.63</v>
      </c>
      <c r="AF462" s="34">
        <v>137694.40582008957</v>
      </c>
      <c r="AG462" s="136">
        <v>188540</v>
      </c>
      <c r="AH462" s="34">
        <v>191399.7</v>
      </c>
      <c r="AI462" s="34">
        <v>17661</v>
      </c>
      <c r="AJ462" s="34">
        <v>20520.7</v>
      </c>
      <c r="AK462" s="34">
        <v>2859.7000000000007</v>
      </c>
      <c r="AL462" s="34">
        <v>170879</v>
      </c>
      <c r="AM462" s="34">
        <v>170879</v>
      </c>
      <c r="AN462" s="34">
        <v>0</v>
      </c>
      <c r="AO462" s="34">
        <v>319791.205579</v>
      </c>
      <c r="AP462" s="34">
        <v>316931.50557899999</v>
      </c>
      <c r="AQ462" s="34">
        <v>2859.7000000000116</v>
      </c>
      <c r="AR462" s="34">
        <v>-346753.87</v>
      </c>
      <c r="AS462" s="34">
        <v>0</v>
      </c>
    </row>
    <row r="463" spans="2:45" s="1" customFormat="1" ht="14.25" x14ac:dyDescent="0.2">
      <c r="B463" s="31" t="s">
        <v>4794</v>
      </c>
      <c r="C463" s="32" t="s">
        <v>2857</v>
      </c>
      <c r="D463" s="31" t="s">
        <v>2858</v>
      </c>
      <c r="E463" s="31" t="s">
        <v>13</v>
      </c>
      <c r="F463" s="31" t="s">
        <v>11</v>
      </c>
      <c r="G463" s="31" t="s">
        <v>19</v>
      </c>
      <c r="H463" s="31" t="s">
        <v>20</v>
      </c>
      <c r="I463" s="31" t="s">
        <v>10</v>
      </c>
      <c r="J463" s="31" t="s">
        <v>21</v>
      </c>
      <c r="K463" s="31" t="s">
        <v>2859</v>
      </c>
      <c r="L463" s="33">
        <v>672</v>
      </c>
      <c r="M463" s="150">
        <v>70223.714966</v>
      </c>
      <c r="N463" s="34">
        <v>-67874.8</v>
      </c>
      <c r="O463" s="34">
        <v>41819.379042396271</v>
      </c>
      <c r="P463" s="30">
        <v>18690.014965999995</v>
      </c>
      <c r="Q463" s="35">
        <v>4050.6832180000001</v>
      </c>
      <c r="R463" s="36">
        <v>0</v>
      </c>
      <c r="S463" s="36">
        <v>1623.8948845720522</v>
      </c>
      <c r="T463" s="36">
        <v>16729.989519494447</v>
      </c>
      <c r="U463" s="37">
        <v>18353.983377447465</v>
      </c>
      <c r="V463" s="38">
        <v>22404.666595447467</v>
      </c>
      <c r="W463" s="34">
        <v>41094.681561447462</v>
      </c>
      <c r="X463" s="34">
        <v>23544.391790968322</v>
      </c>
      <c r="Y463" s="33">
        <v>17550.289770479139</v>
      </c>
      <c r="Z463" s="144">
        <v>8541.3677661543061</v>
      </c>
      <c r="AA463" s="34">
        <v>12474.670442075098</v>
      </c>
      <c r="AB463" s="34">
        <v>10229.871184483562</v>
      </c>
      <c r="AC463" s="34">
        <v>2816.83</v>
      </c>
      <c r="AD463" s="34">
        <v>1610.5</v>
      </c>
      <c r="AE463" s="34">
        <v>5803.58</v>
      </c>
      <c r="AF463" s="34">
        <v>41476.819392712969</v>
      </c>
      <c r="AG463" s="136">
        <v>17015</v>
      </c>
      <c r="AH463" s="34">
        <v>23653.1</v>
      </c>
      <c r="AI463" s="34">
        <v>0</v>
      </c>
      <c r="AJ463" s="34">
        <v>6638.1</v>
      </c>
      <c r="AK463" s="34">
        <v>6638.1</v>
      </c>
      <c r="AL463" s="34">
        <v>17015</v>
      </c>
      <c r="AM463" s="34">
        <v>17015</v>
      </c>
      <c r="AN463" s="34">
        <v>0</v>
      </c>
      <c r="AO463" s="34">
        <v>18690.014965999995</v>
      </c>
      <c r="AP463" s="34">
        <v>12051.914965999995</v>
      </c>
      <c r="AQ463" s="34">
        <v>6638.0999999999985</v>
      </c>
      <c r="AR463" s="34">
        <v>-67874.8</v>
      </c>
      <c r="AS463" s="34">
        <v>0</v>
      </c>
    </row>
    <row r="464" spans="2:45" s="1" customFormat="1" ht="14.25" x14ac:dyDescent="0.2">
      <c r="B464" s="31" t="s">
        <v>4794</v>
      </c>
      <c r="C464" s="32" t="s">
        <v>1526</v>
      </c>
      <c r="D464" s="31" t="s">
        <v>1527</v>
      </c>
      <c r="E464" s="31" t="s">
        <v>13</v>
      </c>
      <c r="F464" s="31" t="s">
        <v>11</v>
      </c>
      <c r="G464" s="31" t="s">
        <v>19</v>
      </c>
      <c r="H464" s="31" t="s">
        <v>20</v>
      </c>
      <c r="I464" s="31" t="s">
        <v>10</v>
      </c>
      <c r="J464" s="31" t="s">
        <v>14</v>
      </c>
      <c r="K464" s="31" t="s">
        <v>1528</v>
      </c>
      <c r="L464" s="33">
        <v>5139</v>
      </c>
      <c r="M464" s="150">
        <v>224705.285431</v>
      </c>
      <c r="N464" s="34">
        <v>-118335</v>
      </c>
      <c r="O464" s="34">
        <v>69344.823024637211</v>
      </c>
      <c r="P464" s="30">
        <v>224622.81397409999</v>
      </c>
      <c r="Q464" s="35">
        <v>18753.514867000002</v>
      </c>
      <c r="R464" s="36">
        <v>0</v>
      </c>
      <c r="S464" s="36">
        <v>13262.552460576522</v>
      </c>
      <c r="T464" s="36">
        <v>-161.29221526628498</v>
      </c>
      <c r="U464" s="37">
        <v>13101.330893898452</v>
      </c>
      <c r="V464" s="38">
        <v>31854.845760898454</v>
      </c>
      <c r="W464" s="34">
        <v>256477.65973499845</v>
      </c>
      <c r="X464" s="34">
        <v>24867.285863576515</v>
      </c>
      <c r="Y464" s="33">
        <v>231610.37387142194</v>
      </c>
      <c r="Z464" s="144">
        <v>0</v>
      </c>
      <c r="AA464" s="34">
        <v>33771.332504859958</v>
      </c>
      <c r="AB464" s="34">
        <v>38369.236910389576</v>
      </c>
      <c r="AC464" s="34">
        <v>21541.21</v>
      </c>
      <c r="AD464" s="34">
        <v>16353.917624604361</v>
      </c>
      <c r="AE464" s="34">
        <v>2207.35</v>
      </c>
      <c r="AF464" s="34">
        <v>112243.0470398539</v>
      </c>
      <c r="AG464" s="136">
        <v>100569</v>
      </c>
      <c r="AH464" s="34">
        <v>123039.52854309999</v>
      </c>
      <c r="AI464" s="34">
        <v>0</v>
      </c>
      <c r="AJ464" s="34">
        <v>22470.528543100001</v>
      </c>
      <c r="AK464" s="34">
        <v>22470.528543100001</v>
      </c>
      <c r="AL464" s="34">
        <v>100569</v>
      </c>
      <c r="AM464" s="34">
        <v>100569</v>
      </c>
      <c r="AN464" s="34">
        <v>0</v>
      </c>
      <c r="AO464" s="34">
        <v>224622.81397409999</v>
      </c>
      <c r="AP464" s="34">
        <v>202152.285431</v>
      </c>
      <c r="AQ464" s="34">
        <v>22470.528543099994</v>
      </c>
      <c r="AR464" s="34">
        <v>-118335</v>
      </c>
      <c r="AS464" s="34">
        <v>0</v>
      </c>
    </row>
    <row r="465" spans="2:45" s="1" customFormat="1" ht="14.25" x14ac:dyDescent="0.2">
      <c r="B465" s="31" t="s">
        <v>4794</v>
      </c>
      <c r="C465" s="32" t="s">
        <v>1856</v>
      </c>
      <c r="D465" s="31" t="s">
        <v>1857</v>
      </c>
      <c r="E465" s="31" t="s">
        <v>13</v>
      </c>
      <c r="F465" s="31" t="s">
        <v>11</v>
      </c>
      <c r="G465" s="31" t="s">
        <v>19</v>
      </c>
      <c r="H465" s="31" t="s">
        <v>20</v>
      </c>
      <c r="I465" s="31" t="s">
        <v>10</v>
      </c>
      <c r="J465" s="31" t="s">
        <v>12</v>
      </c>
      <c r="K465" s="31" t="s">
        <v>1858</v>
      </c>
      <c r="L465" s="33">
        <v>3560</v>
      </c>
      <c r="M465" s="150">
        <v>161872.03974499999</v>
      </c>
      <c r="N465" s="34">
        <v>-12972</v>
      </c>
      <c r="O465" s="34">
        <v>0</v>
      </c>
      <c r="P465" s="30">
        <v>140642.339745</v>
      </c>
      <c r="Q465" s="35">
        <v>15780.919007</v>
      </c>
      <c r="R465" s="36">
        <v>0</v>
      </c>
      <c r="S465" s="36">
        <v>6511.8607154310712</v>
      </c>
      <c r="T465" s="36">
        <v>608.13928456892882</v>
      </c>
      <c r="U465" s="37">
        <v>7120.0383946230113</v>
      </c>
      <c r="V465" s="38">
        <v>22900.957401623011</v>
      </c>
      <c r="W465" s="34">
        <v>163543.29714662302</v>
      </c>
      <c r="X465" s="34">
        <v>12209.738841431099</v>
      </c>
      <c r="Y465" s="33">
        <v>151333.55830519192</v>
      </c>
      <c r="Z465" s="144">
        <v>0</v>
      </c>
      <c r="AA465" s="34">
        <v>4659.7037670026557</v>
      </c>
      <c r="AB465" s="34">
        <v>16254.991569071704</v>
      </c>
      <c r="AC465" s="34">
        <v>14922.5</v>
      </c>
      <c r="AD465" s="34">
        <v>4294.1675616499997</v>
      </c>
      <c r="AE465" s="34">
        <v>222.55</v>
      </c>
      <c r="AF465" s="34">
        <v>40353.912897724367</v>
      </c>
      <c r="AG465" s="136">
        <v>19557</v>
      </c>
      <c r="AH465" s="34">
        <v>40356.300000000003</v>
      </c>
      <c r="AI465" s="34">
        <v>0</v>
      </c>
      <c r="AJ465" s="34">
        <v>519.9</v>
      </c>
      <c r="AK465" s="34">
        <v>519.9</v>
      </c>
      <c r="AL465" s="34">
        <v>19557</v>
      </c>
      <c r="AM465" s="34">
        <v>39836.400000000001</v>
      </c>
      <c r="AN465" s="34">
        <v>20279.400000000001</v>
      </c>
      <c r="AO465" s="34">
        <v>140642.339745</v>
      </c>
      <c r="AP465" s="34">
        <v>119843.03974500002</v>
      </c>
      <c r="AQ465" s="34">
        <v>20799.299999999988</v>
      </c>
      <c r="AR465" s="34">
        <v>-12972</v>
      </c>
      <c r="AS465" s="34">
        <v>0</v>
      </c>
    </row>
    <row r="466" spans="2:45" s="1" customFormat="1" ht="14.25" x14ac:dyDescent="0.2">
      <c r="B466" s="31" t="s">
        <v>4794</v>
      </c>
      <c r="C466" s="32" t="s">
        <v>4485</v>
      </c>
      <c r="D466" s="31" t="s">
        <v>4486</v>
      </c>
      <c r="E466" s="31" t="s">
        <v>13</v>
      </c>
      <c r="F466" s="31" t="s">
        <v>11</v>
      </c>
      <c r="G466" s="31" t="s">
        <v>19</v>
      </c>
      <c r="H466" s="31" t="s">
        <v>20</v>
      </c>
      <c r="I466" s="31" t="s">
        <v>10</v>
      </c>
      <c r="J466" s="31" t="s">
        <v>21</v>
      </c>
      <c r="K466" s="31" t="s">
        <v>4487</v>
      </c>
      <c r="L466" s="33">
        <v>583</v>
      </c>
      <c r="M466" s="150">
        <v>21866.134427000001</v>
      </c>
      <c r="N466" s="34">
        <v>-4128</v>
      </c>
      <c r="O466" s="34">
        <v>0</v>
      </c>
      <c r="P466" s="30">
        <v>10613.757427</v>
      </c>
      <c r="Q466" s="35">
        <v>1839.4379730000001</v>
      </c>
      <c r="R466" s="36">
        <v>0</v>
      </c>
      <c r="S466" s="36">
        <v>1279.8985965719201</v>
      </c>
      <c r="T466" s="36">
        <v>-6.1553473090089028</v>
      </c>
      <c r="U466" s="37">
        <v>1273.7501179274993</v>
      </c>
      <c r="V466" s="38">
        <v>3113.1880909274996</v>
      </c>
      <c r="W466" s="34">
        <v>13726.945517927499</v>
      </c>
      <c r="X466" s="34">
        <v>2399.8098685719197</v>
      </c>
      <c r="Y466" s="33">
        <v>11327.13564935558</v>
      </c>
      <c r="Z466" s="144">
        <v>0</v>
      </c>
      <c r="AA466" s="34">
        <v>2285.4265779664584</v>
      </c>
      <c r="AB466" s="34">
        <v>4087.7138182213466</v>
      </c>
      <c r="AC466" s="34">
        <v>5662.1100000000006</v>
      </c>
      <c r="AD466" s="34">
        <v>1177.7083223999998</v>
      </c>
      <c r="AE466" s="34">
        <v>1460</v>
      </c>
      <c r="AF466" s="34">
        <v>14672.958718587806</v>
      </c>
      <c r="AG466" s="136">
        <v>1879</v>
      </c>
      <c r="AH466" s="34">
        <v>7651.6229999999996</v>
      </c>
      <c r="AI466" s="34">
        <v>0</v>
      </c>
      <c r="AJ466" s="34">
        <v>1949.3000000000002</v>
      </c>
      <c r="AK466" s="34">
        <v>1949.3000000000002</v>
      </c>
      <c r="AL466" s="34">
        <v>1879</v>
      </c>
      <c r="AM466" s="34">
        <v>5702.3229999999994</v>
      </c>
      <c r="AN466" s="34">
        <v>3823.3229999999994</v>
      </c>
      <c r="AO466" s="34">
        <v>10613.757427</v>
      </c>
      <c r="AP466" s="34">
        <v>4841.1344270000018</v>
      </c>
      <c r="AQ466" s="34">
        <v>5772.6229999999996</v>
      </c>
      <c r="AR466" s="34">
        <v>-4128</v>
      </c>
      <c r="AS466" s="34">
        <v>0</v>
      </c>
    </row>
    <row r="467" spans="2:45" s="1" customFormat="1" ht="14.25" x14ac:dyDescent="0.2">
      <c r="B467" s="31" t="s">
        <v>4794</v>
      </c>
      <c r="C467" s="32" t="s">
        <v>3653</v>
      </c>
      <c r="D467" s="31" t="s">
        <v>3654</v>
      </c>
      <c r="E467" s="31" t="s">
        <v>13</v>
      </c>
      <c r="F467" s="31" t="s">
        <v>11</v>
      </c>
      <c r="G467" s="31" t="s">
        <v>19</v>
      </c>
      <c r="H467" s="31" t="s">
        <v>20</v>
      </c>
      <c r="I467" s="31" t="s">
        <v>10</v>
      </c>
      <c r="J467" s="31" t="s">
        <v>12</v>
      </c>
      <c r="K467" s="31" t="s">
        <v>3655</v>
      </c>
      <c r="L467" s="33">
        <v>3678</v>
      </c>
      <c r="M467" s="150">
        <v>1198257.6857050001</v>
      </c>
      <c r="N467" s="34">
        <v>-1232946</v>
      </c>
      <c r="O467" s="34">
        <v>998959.1413800515</v>
      </c>
      <c r="P467" s="30">
        <v>256485.68570500007</v>
      </c>
      <c r="Q467" s="35">
        <v>46724.200662000003</v>
      </c>
      <c r="R467" s="36">
        <v>0</v>
      </c>
      <c r="S467" s="36">
        <v>0</v>
      </c>
      <c r="T467" s="36">
        <v>578039.59544605215</v>
      </c>
      <c r="U467" s="37">
        <v>578042.71252643876</v>
      </c>
      <c r="V467" s="38">
        <v>624766.91318843875</v>
      </c>
      <c r="W467" s="34">
        <v>881252.59889343882</v>
      </c>
      <c r="X467" s="34">
        <v>695749.25501305144</v>
      </c>
      <c r="Y467" s="33">
        <v>185503.34388038737</v>
      </c>
      <c r="Z467" s="144">
        <v>228524.62982181113</v>
      </c>
      <c r="AA467" s="34">
        <v>56455.686210741726</v>
      </c>
      <c r="AB467" s="34">
        <v>65082.040129916531</v>
      </c>
      <c r="AC467" s="34">
        <v>15417.12</v>
      </c>
      <c r="AD467" s="34">
        <v>22600.010685102512</v>
      </c>
      <c r="AE467" s="34">
        <v>58379.81</v>
      </c>
      <c r="AF467" s="34">
        <v>446459.29684757185</v>
      </c>
      <c r="AG467" s="136">
        <v>294925</v>
      </c>
      <c r="AH467" s="34">
        <v>330225</v>
      </c>
      <c r="AI467" s="34">
        <v>0</v>
      </c>
      <c r="AJ467" s="34">
        <v>35300</v>
      </c>
      <c r="AK467" s="34">
        <v>35300</v>
      </c>
      <c r="AL467" s="34">
        <v>294925</v>
      </c>
      <c r="AM467" s="34">
        <v>294925</v>
      </c>
      <c r="AN467" s="34">
        <v>0</v>
      </c>
      <c r="AO467" s="34">
        <v>256485.68570500007</v>
      </c>
      <c r="AP467" s="34">
        <v>221185.68570500007</v>
      </c>
      <c r="AQ467" s="34">
        <v>35300</v>
      </c>
      <c r="AR467" s="34">
        <v>-1232946</v>
      </c>
      <c r="AS467" s="34">
        <v>0</v>
      </c>
    </row>
    <row r="468" spans="2:45" s="1" customFormat="1" ht="14.25" x14ac:dyDescent="0.2">
      <c r="B468" s="31" t="s">
        <v>4794</v>
      </c>
      <c r="C468" s="32" t="s">
        <v>325</v>
      </c>
      <c r="D468" s="31" t="s">
        <v>326</v>
      </c>
      <c r="E468" s="31" t="s">
        <v>13</v>
      </c>
      <c r="F468" s="31" t="s">
        <v>11</v>
      </c>
      <c r="G468" s="31" t="s">
        <v>19</v>
      </c>
      <c r="H468" s="31" t="s">
        <v>20</v>
      </c>
      <c r="I468" s="31" t="s">
        <v>10</v>
      </c>
      <c r="J468" s="31" t="s">
        <v>21</v>
      </c>
      <c r="K468" s="31" t="s">
        <v>327</v>
      </c>
      <c r="L468" s="33">
        <v>326</v>
      </c>
      <c r="M468" s="150">
        <v>17752.828694</v>
      </c>
      <c r="N468" s="34">
        <v>1732.8000000000002</v>
      </c>
      <c r="O468" s="34">
        <v>0</v>
      </c>
      <c r="P468" s="30">
        <v>7609.2346939999989</v>
      </c>
      <c r="Q468" s="35">
        <v>496.920683</v>
      </c>
      <c r="R468" s="36">
        <v>0</v>
      </c>
      <c r="S468" s="36">
        <v>123.05485028576155</v>
      </c>
      <c r="T468" s="36">
        <v>528.94514971423848</v>
      </c>
      <c r="U468" s="37">
        <v>652.00351591210722</v>
      </c>
      <c r="V468" s="38">
        <v>1148.9241989121072</v>
      </c>
      <c r="W468" s="34">
        <v>8758.1588929121062</v>
      </c>
      <c r="X468" s="34">
        <v>230.72784428576233</v>
      </c>
      <c r="Y468" s="33">
        <v>8527.4310486263439</v>
      </c>
      <c r="Z468" s="144">
        <v>0</v>
      </c>
      <c r="AA468" s="34">
        <v>998.71508751153317</v>
      </c>
      <c r="AB468" s="34">
        <v>2248.3240357058189</v>
      </c>
      <c r="AC468" s="34">
        <v>6995.14</v>
      </c>
      <c r="AD468" s="34">
        <v>82</v>
      </c>
      <c r="AE468" s="34">
        <v>382.5</v>
      </c>
      <c r="AF468" s="34">
        <v>10706.679123217353</v>
      </c>
      <c r="AG468" s="136">
        <v>1050</v>
      </c>
      <c r="AH468" s="34">
        <v>3188.6059999999998</v>
      </c>
      <c r="AI468" s="34">
        <v>0</v>
      </c>
      <c r="AJ468" s="34">
        <v>0</v>
      </c>
      <c r="AK468" s="34">
        <v>0</v>
      </c>
      <c r="AL468" s="34">
        <v>1050</v>
      </c>
      <c r="AM468" s="34">
        <v>3188.6059999999998</v>
      </c>
      <c r="AN468" s="34">
        <v>2138.6059999999998</v>
      </c>
      <c r="AO468" s="34">
        <v>7609.2346939999989</v>
      </c>
      <c r="AP468" s="34">
        <v>5470.6286939999991</v>
      </c>
      <c r="AQ468" s="34">
        <v>2138.6059999999998</v>
      </c>
      <c r="AR468" s="34">
        <v>1732.8000000000002</v>
      </c>
      <c r="AS468" s="34">
        <v>0</v>
      </c>
    </row>
    <row r="469" spans="2:45" s="1" customFormat="1" ht="14.25" x14ac:dyDescent="0.2">
      <c r="B469" s="31" t="s">
        <v>4794</v>
      </c>
      <c r="C469" s="32" t="s">
        <v>1538</v>
      </c>
      <c r="D469" s="31" t="s">
        <v>1539</v>
      </c>
      <c r="E469" s="31" t="s">
        <v>13</v>
      </c>
      <c r="F469" s="31" t="s">
        <v>11</v>
      </c>
      <c r="G469" s="31" t="s">
        <v>19</v>
      </c>
      <c r="H469" s="31" t="s">
        <v>20</v>
      </c>
      <c r="I469" s="31" t="s">
        <v>10</v>
      </c>
      <c r="J469" s="31" t="s">
        <v>12</v>
      </c>
      <c r="K469" s="31" t="s">
        <v>1540</v>
      </c>
      <c r="L469" s="33">
        <v>2746</v>
      </c>
      <c r="M469" s="150">
        <v>51729.052789000008</v>
      </c>
      <c r="N469" s="34">
        <v>-36414.800000000003</v>
      </c>
      <c r="O469" s="34">
        <v>15124.894917263517</v>
      </c>
      <c r="P469" s="30">
        <v>18564.252789000006</v>
      </c>
      <c r="Q469" s="35">
        <v>1739.4813059999999</v>
      </c>
      <c r="R469" s="36">
        <v>0</v>
      </c>
      <c r="S469" s="36">
        <v>1243.7568137147632</v>
      </c>
      <c r="T469" s="36">
        <v>4248.2431862852372</v>
      </c>
      <c r="U469" s="37">
        <v>5492.0296156277491</v>
      </c>
      <c r="V469" s="38">
        <v>7231.5109216277488</v>
      </c>
      <c r="W469" s="34">
        <v>25795.763710627754</v>
      </c>
      <c r="X469" s="34">
        <v>2332.0440257147638</v>
      </c>
      <c r="Y469" s="33">
        <v>23463.71968491299</v>
      </c>
      <c r="Z469" s="144">
        <v>0</v>
      </c>
      <c r="AA469" s="34">
        <v>5977.296230540941</v>
      </c>
      <c r="AB469" s="34">
        <v>16440.545754598683</v>
      </c>
      <c r="AC469" s="34">
        <v>23313.67</v>
      </c>
      <c r="AD469" s="34">
        <v>864.0476557124997</v>
      </c>
      <c r="AE469" s="34">
        <v>1029.49</v>
      </c>
      <c r="AF469" s="34">
        <v>47625.049640852121</v>
      </c>
      <c r="AG469" s="136">
        <v>64707</v>
      </c>
      <c r="AH469" s="34">
        <v>66738</v>
      </c>
      <c r="AI469" s="34">
        <v>919</v>
      </c>
      <c r="AJ469" s="34">
        <v>2950</v>
      </c>
      <c r="AK469" s="34">
        <v>2031</v>
      </c>
      <c r="AL469" s="34">
        <v>63788</v>
      </c>
      <c r="AM469" s="34">
        <v>63788</v>
      </c>
      <c r="AN469" s="34">
        <v>0</v>
      </c>
      <c r="AO469" s="34">
        <v>18564.252789000006</v>
      </c>
      <c r="AP469" s="34">
        <v>16533.252789000006</v>
      </c>
      <c r="AQ469" s="34">
        <v>2031</v>
      </c>
      <c r="AR469" s="34">
        <v>-39240</v>
      </c>
      <c r="AS469" s="34">
        <v>2825.1999999999971</v>
      </c>
    </row>
    <row r="470" spans="2:45" s="1" customFormat="1" ht="14.25" x14ac:dyDescent="0.2">
      <c r="B470" s="31" t="s">
        <v>4794</v>
      </c>
      <c r="C470" s="32" t="s">
        <v>1079</v>
      </c>
      <c r="D470" s="31" t="s">
        <v>1080</v>
      </c>
      <c r="E470" s="31" t="s">
        <v>13</v>
      </c>
      <c r="F470" s="31" t="s">
        <v>11</v>
      </c>
      <c r="G470" s="31" t="s">
        <v>19</v>
      </c>
      <c r="H470" s="31" t="s">
        <v>20</v>
      </c>
      <c r="I470" s="31" t="s">
        <v>10</v>
      </c>
      <c r="J470" s="31" t="s">
        <v>12</v>
      </c>
      <c r="K470" s="31" t="s">
        <v>1081</v>
      </c>
      <c r="L470" s="33">
        <v>4721</v>
      </c>
      <c r="M470" s="150">
        <v>109621.56928700001</v>
      </c>
      <c r="N470" s="34">
        <v>-58344</v>
      </c>
      <c r="O470" s="34">
        <v>41519.573247507695</v>
      </c>
      <c r="P470" s="30">
        <v>74828.559287000011</v>
      </c>
      <c r="Q470" s="35">
        <v>5818.5232349999997</v>
      </c>
      <c r="R470" s="36">
        <v>0</v>
      </c>
      <c r="S470" s="36">
        <v>2928.6097577154101</v>
      </c>
      <c r="T470" s="36">
        <v>6513.3902422845895</v>
      </c>
      <c r="U470" s="37">
        <v>9442.0509160155161</v>
      </c>
      <c r="V470" s="38">
        <v>15260.574151015517</v>
      </c>
      <c r="W470" s="34">
        <v>90089.133438015531</v>
      </c>
      <c r="X470" s="34">
        <v>5491.1432957154175</v>
      </c>
      <c r="Y470" s="33">
        <v>84597.990142300114</v>
      </c>
      <c r="Z470" s="144">
        <v>0</v>
      </c>
      <c r="AA470" s="34">
        <v>8383.8000709184398</v>
      </c>
      <c r="AB470" s="34">
        <v>22010.214234261981</v>
      </c>
      <c r="AC470" s="34">
        <v>42096.26</v>
      </c>
      <c r="AD470" s="34">
        <v>5498.1655291750012</v>
      </c>
      <c r="AE470" s="34">
        <v>0</v>
      </c>
      <c r="AF470" s="34">
        <v>77988.43983435542</v>
      </c>
      <c r="AG470" s="136">
        <v>33484</v>
      </c>
      <c r="AH470" s="34">
        <v>57687.99</v>
      </c>
      <c r="AI470" s="34">
        <v>0</v>
      </c>
      <c r="AJ470" s="34">
        <v>4860</v>
      </c>
      <c r="AK470" s="34">
        <v>4860</v>
      </c>
      <c r="AL470" s="34">
        <v>33484</v>
      </c>
      <c r="AM470" s="34">
        <v>52827.99</v>
      </c>
      <c r="AN470" s="34">
        <v>19343.989999999998</v>
      </c>
      <c r="AO470" s="34">
        <v>74828.559287000011</v>
      </c>
      <c r="AP470" s="34">
        <v>50624.569287000013</v>
      </c>
      <c r="AQ470" s="34">
        <v>24203.989999999991</v>
      </c>
      <c r="AR470" s="34">
        <v>-58344</v>
      </c>
      <c r="AS470" s="34">
        <v>0</v>
      </c>
    </row>
    <row r="471" spans="2:45" s="1" customFormat="1" ht="14.25" x14ac:dyDescent="0.2">
      <c r="B471" s="31" t="s">
        <v>4794</v>
      </c>
      <c r="C471" s="32" t="s">
        <v>1067</v>
      </c>
      <c r="D471" s="31" t="s">
        <v>1068</v>
      </c>
      <c r="E471" s="31" t="s">
        <v>13</v>
      </c>
      <c r="F471" s="31" t="s">
        <v>11</v>
      </c>
      <c r="G471" s="31" t="s">
        <v>19</v>
      </c>
      <c r="H471" s="31" t="s">
        <v>20</v>
      </c>
      <c r="I471" s="31" t="s">
        <v>10</v>
      </c>
      <c r="J471" s="31" t="s">
        <v>12</v>
      </c>
      <c r="K471" s="31" t="s">
        <v>1069</v>
      </c>
      <c r="L471" s="33">
        <v>1682</v>
      </c>
      <c r="M471" s="150">
        <v>87945.984761999993</v>
      </c>
      <c r="N471" s="34">
        <v>-77965</v>
      </c>
      <c r="O471" s="34">
        <v>32804.210755065586</v>
      </c>
      <c r="P471" s="30">
        <v>26262.163238199988</v>
      </c>
      <c r="Q471" s="35">
        <v>4997.5531069999997</v>
      </c>
      <c r="R471" s="36">
        <v>0</v>
      </c>
      <c r="S471" s="36">
        <v>681.3264377145473</v>
      </c>
      <c r="T471" s="36">
        <v>2682.6735622854526</v>
      </c>
      <c r="U471" s="37">
        <v>3364.018140380872</v>
      </c>
      <c r="V471" s="38">
        <v>8361.5712473808708</v>
      </c>
      <c r="W471" s="34">
        <v>34623.734485580862</v>
      </c>
      <c r="X471" s="34">
        <v>3418.1421135801429</v>
      </c>
      <c r="Y471" s="33">
        <v>31205.592372000719</v>
      </c>
      <c r="Z471" s="144">
        <v>0</v>
      </c>
      <c r="AA471" s="34">
        <v>1444.735954646146</v>
      </c>
      <c r="AB471" s="34">
        <v>15472.605186114946</v>
      </c>
      <c r="AC471" s="34">
        <v>28761.16</v>
      </c>
      <c r="AD471" s="34">
        <v>0</v>
      </c>
      <c r="AE471" s="34">
        <v>0</v>
      </c>
      <c r="AF471" s="34">
        <v>45678.501140761087</v>
      </c>
      <c r="AG471" s="136">
        <v>0</v>
      </c>
      <c r="AH471" s="34">
        <v>27616.178476199995</v>
      </c>
      <c r="AI471" s="34">
        <v>0</v>
      </c>
      <c r="AJ471" s="34">
        <v>8794.5984761999989</v>
      </c>
      <c r="AK471" s="34">
        <v>8794.5984761999989</v>
      </c>
      <c r="AL471" s="34">
        <v>0</v>
      </c>
      <c r="AM471" s="34">
        <v>18821.579999999998</v>
      </c>
      <c r="AN471" s="34">
        <v>18821.579999999998</v>
      </c>
      <c r="AO471" s="34">
        <v>26262.163238199988</v>
      </c>
      <c r="AP471" s="34">
        <v>-1354.0152380000109</v>
      </c>
      <c r="AQ471" s="34">
        <v>27616.178476199995</v>
      </c>
      <c r="AR471" s="34">
        <v>-77965</v>
      </c>
      <c r="AS471" s="34">
        <v>0</v>
      </c>
    </row>
    <row r="472" spans="2:45" s="1" customFormat="1" ht="14.25" x14ac:dyDescent="0.2">
      <c r="B472" s="31" t="s">
        <v>4794</v>
      </c>
      <c r="C472" s="32" t="s">
        <v>2162</v>
      </c>
      <c r="D472" s="31" t="s">
        <v>2163</v>
      </c>
      <c r="E472" s="31" t="s">
        <v>13</v>
      </c>
      <c r="F472" s="31" t="s">
        <v>11</v>
      </c>
      <c r="G472" s="31" t="s">
        <v>19</v>
      </c>
      <c r="H472" s="31" t="s">
        <v>20</v>
      </c>
      <c r="I472" s="31" t="s">
        <v>10</v>
      </c>
      <c r="J472" s="31" t="s">
        <v>21</v>
      </c>
      <c r="K472" s="31" t="s">
        <v>2164</v>
      </c>
      <c r="L472" s="33">
        <v>285</v>
      </c>
      <c r="M472" s="150">
        <v>9717.3769409999986</v>
      </c>
      <c r="N472" s="34">
        <v>7012</v>
      </c>
      <c r="O472" s="34">
        <v>0</v>
      </c>
      <c r="P472" s="30">
        <v>16980.961940999998</v>
      </c>
      <c r="Q472" s="35">
        <v>248.691982</v>
      </c>
      <c r="R472" s="36">
        <v>0</v>
      </c>
      <c r="S472" s="36">
        <v>284.16682285725199</v>
      </c>
      <c r="T472" s="36">
        <v>285.83317714274801</v>
      </c>
      <c r="U472" s="37">
        <v>570.00307372684222</v>
      </c>
      <c r="V472" s="38">
        <v>818.69505572684216</v>
      </c>
      <c r="W472" s="34">
        <v>17799.656996726841</v>
      </c>
      <c r="X472" s="34">
        <v>532.81279285725395</v>
      </c>
      <c r="Y472" s="33">
        <v>17266.844203869587</v>
      </c>
      <c r="Z472" s="144">
        <v>0</v>
      </c>
      <c r="AA472" s="34">
        <v>4902.5085859879546</v>
      </c>
      <c r="AB472" s="34">
        <v>2798.3763982230312</v>
      </c>
      <c r="AC472" s="34">
        <v>4385.0200000000004</v>
      </c>
      <c r="AD472" s="34">
        <v>431</v>
      </c>
      <c r="AE472" s="34">
        <v>0</v>
      </c>
      <c r="AF472" s="34">
        <v>12516.904984210985</v>
      </c>
      <c r="AG472" s="136">
        <v>0</v>
      </c>
      <c r="AH472" s="34">
        <v>2787.5849999999996</v>
      </c>
      <c r="AI472" s="34">
        <v>0</v>
      </c>
      <c r="AJ472" s="34">
        <v>0</v>
      </c>
      <c r="AK472" s="34">
        <v>0</v>
      </c>
      <c r="AL472" s="34">
        <v>0</v>
      </c>
      <c r="AM472" s="34">
        <v>2787.5849999999996</v>
      </c>
      <c r="AN472" s="34">
        <v>2787.5849999999996</v>
      </c>
      <c r="AO472" s="34">
        <v>16980.961940999998</v>
      </c>
      <c r="AP472" s="34">
        <v>14193.376940999999</v>
      </c>
      <c r="AQ472" s="34">
        <v>2787.5849999999991</v>
      </c>
      <c r="AR472" s="34">
        <v>7012</v>
      </c>
      <c r="AS472" s="34">
        <v>0</v>
      </c>
    </row>
    <row r="473" spans="2:45" s="1" customFormat="1" ht="14.25" x14ac:dyDescent="0.2">
      <c r="B473" s="31" t="s">
        <v>4794</v>
      </c>
      <c r="C473" s="32" t="s">
        <v>3985</v>
      </c>
      <c r="D473" s="31" t="s">
        <v>3986</v>
      </c>
      <c r="E473" s="31" t="s">
        <v>13</v>
      </c>
      <c r="F473" s="31" t="s">
        <v>11</v>
      </c>
      <c r="G473" s="31" t="s">
        <v>19</v>
      </c>
      <c r="H473" s="31" t="s">
        <v>20</v>
      </c>
      <c r="I473" s="31" t="s">
        <v>10</v>
      </c>
      <c r="J473" s="31" t="s">
        <v>12</v>
      </c>
      <c r="K473" s="31" t="s">
        <v>3987</v>
      </c>
      <c r="L473" s="33">
        <v>1192</v>
      </c>
      <c r="M473" s="150">
        <v>63922.534075999996</v>
      </c>
      <c r="N473" s="34">
        <v>-113549.03</v>
      </c>
      <c r="O473" s="34">
        <v>107156.7765924</v>
      </c>
      <c r="P473" s="30">
        <v>-31208.762516400002</v>
      </c>
      <c r="Q473" s="35">
        <v>3862.2385420000001</v>
      </c>
      <c r="R473" s="36">
        <v>31208.762516400002</v>
      </c>
      <c r="S473" s="36">
        <v>2484.314114286668</v>
      </c>
      <c r="T473" s="36">
        <v>86972.987526509649</v>
      </c>
      <c r="U473" s="37">
        <v>120666.71484933727</v>
      </c>
      <c r="V473" s="38">
        <v>124528.95339133727</v>
      </c>
      <c r="W473" s="34">
        <v>124528.95339133727</v>
      </c>
      <c r="X473" s="34">
        <v>110126.40186468666</v>
      </c>
      <c r="Y473" s="33">
        <v>14402.551526650612</v>
      </c>
      <c r="Z473" s="144">
        <v>8677.7822727547718</v>
      </c>
      <c r="AA473" s="34">
        <v>6611.8797966556676</v>
      </c>
      <c r="AB473" s="34">
        <v>6561.9046893091618</v>
      </c>
      <c r="AC473" s="34">
        <v>4996.5200000000004</v>
      </c>
      <c r="AD473" s="34">
        <v>445.91216202195631</v>
      </c>
      <c r="AE473" s="34">
        <v>23959.77</v>
      </c>
      <c r="AF473" s="34">
        <v>51253.768920741553</v>
      </c>
      <c r="AG473" s="136">
        <v>0</v>
      </c>
      <c r="AH473" s="34">
        <v>19730.733407600001</v>
      </c>
      <c r="AI473" s="34">
        <v>0</v>
      </c>
      <c r="AJ473" s="34">
        <v>6392.2534076000002</v>
      </c>
      <c r="AK473" s="34">
        <v>6392.2534076000002</v>
      </c>
      <c r="AL473" s="34">
        <v>0</v>
      </c>
      <c r="AM473" s="34">
        <v>13338.48</v>
      </c>
      <c r="AN473" s="34">
        <v>13338.48</v>
      </c>
      <c r="AO473" s="34">
        <v>-31208.762516400002</v>
      </c>
      <c r="AP473" s="34">
        <v>-50939.495924000003</v>
      </c>
      <c r="AQ473" s="34">
        <v>19730.733407600001</v>
      </c>
      <c r="AR473" s="34">
        <v>-113549.03</v>
      </c>
      <c r="AS473" s="34">
        <v>0</v>
      </c>
    </row>
    <row r="474" spans="2:45" s="1" customFormat="1" ht="14.25" x14ac:dyDescent="0.2">
      <c r="B474" s="31" t="s">
        <v>4794</v>
      </c>
      <c r="C474" s="32" t="s">
        <v>3257</v>
      </c>
      <c r="D474" s="31" t="s">
        <v>3258</v>
      </c>
      <c r="E474" s="31" t="s">
        <v>13</v>
      </c>
      <c r="F474" s="31" t="s">
        <v>11</v>
      </c>
      <c r="G474" s="31" t="s">
        <v>19</v>
      </c>
      <c r="H474" s="31" t="s">
        <v>20</v>
      </c>
      <c r="I474" s="31" t="s">
        <v>10</v>
      </c>
      <c r="J474" s="31" t="s">
        <v>14</v>
      </c>
      <c r="K474" s="31" t="s">
        <v>3259</v>
      </c>
      <c r="L474" s="33">
        <v>6510</v>
      </c>
      <c r="M474" s="150">
        <v>195006.529438</v>
      </c>
      <c r="N474" s="34">
        <v>-1289</v>
      </c>
      <c r="O474" s="34">
        <v>0</v>
      </c>
      <c r="P474" s="30">
        <v>208139.82943799999</v>
      </c>
      <c r="Q474" s="35">
        <v>16265.657520000001</v>
      </c>
      <c r="R474" s="36">
        <v>0</v>
      </c>
      <c r="S474" s="36">
        <v>14029.411195433961</v>
      </c>
      <c r="T474" s="36">
        <v>-54.55094858499433</v>
      </c>
      <c r="U474" s="37">
        <v>13974.935606328012</v>
      </c>
      <c r="V474" s="38">
        <v>30240.593126328014</v>
      </c>
      <c r="W474" s="34">
        <v>238380.42256432801</v>
      </c>
      <c r="X474" s="34">
        <v>26305.145991433965</v>
      </c>
      <c r="Y474" s="33">
        <v>212075.27657289404</v>
      </c>
      <c r="Z474" s="144">
        <v>0</v>
      </c>
      <c r="AA474" s="34">
        <v>13848.104993097684</v>
      </c>
      <c r="AB474" s="34">
        <v>46472.484723432026</v>
      </c>
      <c r="AC474" s="34">
        <v>27288.05</v>
      </c>
      <c r="AD474" s="34">
        <v>1601.116628925</v>
      </c>
      <c r="AE474" s="34">
        <v>193.02</v>
      </c>
      <c r="AF474" s="34">
        <v>89402.776345454709</v>
      </c>
      <c r="AG474" s="136">
        <v>74322</v>
      </c>
      <c r="AH474" s="34">
        <v>78387.3</v>
      </c>
      <c r="AI474" s="34">
        <v>0</v>
      </c>
      <c r="AJ474" s="34">
        <v>4065.3</v>
      </c>
      <c r="AK474" s="34">
        <v>4065.3</v>
      </c>
      <c r="AL474" s="34">
        <v>74322</v>
      </c>
      <c r="AM474" s="34">
        <v>74322</v>
      </c>
      <c r="AN474" s="34">
        <v>0</v>
      </c>
      <c r="AO474" s="34">
        <v>208139.82943799999</v>
      </c>
      <c r="AP474" s="34">
        <v>204074.529438</v>
      </c>
      <c r="AQ474" s="34">
        <v>4065.2999999999884</v>
      </c>
      <c r="AR474" s="34">
        <v>-1289</v>
      </c>
      <c r="AS474" s="34">
        <v>0</v>
      </c>
    </row>
    <row r="475" spans="2:45" s="1" customFormat="1" ht="14.25" x14ac:dyDescent="0.2">
      <c r="B475" s="31" t="s">
        <v>4794</v>
      </c>
      <c r="C475" s="32" t="s">
        <v>4125</v>
      </c>
      <c r="D475" s="31" t="s">
        <v>4126</v>
      </c>
      <c r="E475" s="31" t="s">
        <v>13</v>
      </c>
      <c r="F475" s="31" t="s">
        <v>11</v>
      </c>
      <c r="G475" s="31" t="s">
        <v>19</v>
      </c>
      <c r="H475" s="31" t="s">
        <v>20</v>
      </c>
      <c r="I475" s="31" t="s">
        <v>10</v>
      </c>
      <c r="J475" s="31" t="s">
        <v>12</v>
      </c>
      <c r="K475" s="31" t="s">
        <v>4127</v>
      </c>
      <c r="L475" s="33">
        <v>2188</v>
      </c>
      <c r="M475" s="150">
        <v>84495.771118999997</v>
      </c>
      <c r="N475" s="34">
        <v>-12297</v>
      </c>
      <c r="O475" s="34">
        <v>0</v>
      </c>
      <c r="P475" s="30">
        <v>38908.771118999983</v>
      </c>
      <c r="Q475" s="35">
        <v>8022.7240540000003</v>
      </c>
      <c r="R475" s="36">
        <v>0</v>
      </c>
      <c r="S475" s="36">
        <v>4844.9206388590037</v>
      </c>
      <c r="T475" s="36">
        <v>-25.341571181845211</v>
      </c>
      <c r="U475" s="37">
        <v>4819.6050572728573</v>
      </c>
      <c r="V475" s="38">
        <v>12842.329111272858</v>
      </c>
      <c r="W475" s="34">
        <v>51751.100230272845</v>
      </c>
      <c r="X475" s="34">
        <v>9084.2261978590032</v>
      </c>
      <c r="Y475" s="33">
        <v>42666.874032413842</v>
      </c>
      <c r="Z475" s="144">
        <v>0</v>
      </c>
      <c r="AA475" s="34">
        <v>14161.566265422001</v>
      </c>
      <c r="AB475" s="34">
        <v>14694.238945220992</v>
      </c>
      <c r="AC475" s="34">
        <v>9171.4699999999993</v>
      </c>
      <c r="AD475" s="34">
        <v>1120.0530252000001</v>
      </c>
      <c r="AE475" s="34">
        <v>0</v>
      </c>
      <c r="AF475" s="34">
        <v>39147.328235842993</v>
      </c>
      <c r="AG475" s="136">
        <v>63459</v>
      </c>
      <c r="AH475" s="34">
        <v>64289</v>
      </c>
      <c r="AI475" s="34">
        <v>1769</v>
      </c>
      <c r="AJ475" s="34">
        <v>2599</v>
      </c>
      <c r="AK475" s="34">
        <v>830</v>
      </c>
      <c r="AL475" s="34">
        <v>61690</v>
      </c>
      <c r="AM475" s="34">
        <v>61690</v>
      </c>
      <c r="AN475" s="34">
        <v>0</v>
      </c>
      <c r="AO475" s="34">
        <v>38908.771118999983</v>
      </c>
      <c r="AP475" s="34">
        <v>38078.771118999983</v>
      </c>
      <c r="AQ475" s="34">
        <v>830</v>
      </c>
      <c r="AR475" s="34">
        <v>-12297</v>
      </c>
      <c r="AS475" s="34">
        <v>0</v>
      </c>
    </row>
    <row r="476" spans="2:45" s="1" customFormat="1" ht="14.25" x14ac:dyDescent="0.2">
      <c r="B476" s="31" t="s">
        <v>4794</v>
      </c>
      <c r="C476" s="32" t="s">
        <v>2476</v>
      </c>
      <c r="D476" s="31" t="s">
        <v>2477</v>
      </c>
      <c r="E476" s="31" t="s">
        <v>13</v>
      </c>
      <c r="F476" s="31" t="s">
        <v>11</v>
      </c>
      <c r="G476" s="31" t="s">
        <v>19</v>
      </c>
      <c r="H476" s="31" t="s">
        <v>20</v>
      </c>
      <c r="I476" s="31" t="s">
        <v>10</v>
      </c>
      <c r="J476" s="31" t="s">
        <v>21</v>
      </c>
      <c r="K476" s="31" t="s">
        <v>2478</v>
      </c>
      <c r="L476" s="33">
        <v>327</v>
      </c>
      <c r="M476" s="150">
        <v>31229.483876999999</v>
      </c>
      <c r="N476" s="34">
        <v>-44253</v>
      </c>
      <c r="O476" s="34">
        <v>38034.5386109389</v>
      </c>
      <c r="P476" s="30">
        <v>-51028.529123</v>
      </c>
      <c r="Q476" s="35">
        <v>1030.1694990000001</v>
      </c>
      <c r="R476" s="36">
        <v>51028.529123</v>
      </c>
      <c r="S476" s="36">
        <v>348.38662400013379</v>
      </c>
      <c r="T476" s="36">
        <v>28612.53507948808</v>
      </c>
      <c r="U476" s="37">
        <v>79989.882169860313</v>
      </c>
      <c r="V476" s="38">
        <v>81020.051668860309</v>
      </c>
      <c r="W476" s="34">
        <v>81020.051668860309</v>
      </c>
      <c r="X476" s="34">
        <v>37962.432327939037</v>
      </c>
      <c r="Y476" s="33">
        <v>43057.619340921272</v>
      </c>
      <c r="Z476" s="144">
        <v>2792.8848389817576</v>
      </c>
      <c r="AA476" s="34">
        <v>6061.4144110058733</v>
      </c>
      <c r="AB476" s="34">
        <v>4470.5171480034496</v>
      </c>
      <c r="AC476" s="34">
        <v>1370.69</v>
      </c>
      <c r="AD476" s="34">
        <v>0</v>
      </c>
      <c r="AE476" s="34">
        <v>369.05</v>
      </c>
      <c r="AF476" s="34">
        <v>15064.55639799108</v>
      </c>
      <c r="AG476" s="136">
        <v>0</v>
      </c>
      <c r="AH476" s="34">
        <v>5828.9870000000001</v>
      </c>
      <c r="AI476" s="34">
        <v>0</v>
      </c>
      <c r="AJ476" s="34">
        <v>2630.6000000000004</v>
      </c>
      <c r="AK476" s="34">
        <v>2630.6000000000004</v>
      </c>
      <c r="AL476" s="34">
        <v>0</v>
      </c>
      <c r="AM476" s="34">
        <v>3198.3869999999997</v>
      </c>
      <c r="AN476" s="34">
        <v>3198.3869999999997</v>
      </c>
      <c r="AO476" s="34">
        <v>-51028.529123</v>
      </c>
      <c r="AP476" s="34">
        <v>-56857.516123000001</v>
      </c>
      <c r="AQ476" s="34">
        <v>5828.987000000001</v>
      </c>
      <c r="AR476" s="34">
        <v>-79253</v>
      </c>
      <c r="AS476" s="34">
        <v>35000</v>
      </c>
    </row>
    <row r="477" spans="2:45" s="1" customFormat="1" ht="14.25" x14ac:dyDescent="0.2">
      <c r="B477" s="31" t="s">
        <v>4794</v>
      </c>
      <c r="C477" s="32" t="s">
        <v>3536</v>
      </c>
      <c r="D477" s="31" t="s">
        <v>3537</v>
      </c>
      <c r="E477" s="31" t="s">
        <v>13</v>
      </c>
      <c r="F477" s="31" t="s">
        <v>11</v>
      </c>
      <c r="G477" s="31" t="s">
        <v>19</v>
      </c>
      <c r="H477" s="31" t="s">
        <v>20</v>
      </c>
      <c r="I477" s="31" t="s">
        <v>10</v>
      </c>
      <c r="J477" s="31" t="s">
        <v>12</v>
      </c>
      <c r="K477" s="31" t="s">
        <v>3538</v>
      </c>
      <c r="L477" s="33">
        <v>1658</v>
      </c>
      <c r="M477" s="150">
        <v>111074.141642</v>
      </c>
      <c r="N477" s="34">
        <v>-57673</v>
      </c>
      <c r="O477" s="34">
        <v>38000.941737735739</v>
      </c>
      <c r="P477" s="30">
        <v>31106.561642000001</v>
      </c>
      <c r="Q477" s="35">
        <v>8215.2350470000001</v>
      </c>
      <c r="R477" s="36">
        <v>0</v>
      </c>
      <c r="S477" s="36">
        <v>4854.1682194304358</v>
      </c>
      <c r="T477" s="36">
        <v>2307.4235965678527</v>
      </c>
      <c r="U477" s="37">
        <v>7161.6304349053016</v>
      </c>
      <c r="V477" s="38">
        <v>15376.865481905301</v>
      </c>
      <c r="W477" s="34">
        <v>46483.427123905305</v>
      </c>
      <c r="X477" s="34">
        <v>12028.107652166174</v>
      </c>
      <c r="Y477" s="33">
        <v>34455.319471739131</v>
      </c>
      <c r="Z477" s="144">
        <v>1505.1012717950223</v>
      </c>
      <c r="AA477" s="34">
        <v>4496.6863793991797</v>
      </c>
      <c r="AB477" s="34">
        <v>17609.231243044323</v>
      </c>
      <c r="AC477" s="34">
        <v>6949.86</v>
      </c>
      <c r="AD477" s="34">
        <v>1550.5</v>
      </c>
      <c r="AE477" s="34">
        <v>1446.69</v>
      </c>
      <c r="AF477" s="34">
        <v>33558.068894238524</v>
      </c>
      <c r="AG477" s="136">
        <v>12394</v>
      </c>
      <c r="AH477" s="34">
        <v>23487.420000000002</v>
      </c>
      <c r="AI477" s="34">
        <v>3153</v>
      </c>
      <c r="AJ477" s="34">
        <v>4934.4000000000005</v>
      </c>
      <c r="AK477" s="34">
        <v>1781.4000000000005</v>
      </c>
      <c r="AL477" s="34">
        <v>9241</v>
      </c>
      <c r="AM477" s="34">
        <v>18553.02</v>
      </c>
      <c r="AN477" s="34">
        <v>9312.02</v>
      </c>
      <c r="AO477" s="34">
        <v>31106.561642000001</v>
      </c>
      <c r="AP477" s="34">
        <v>20013.141641999999</v>
      </c>
      <c r="AQ477" s="34">
        <v>11093.419999999998</v>
      </c>
      <c r="AR477" s="34">
        <v>-57673</v>
      </c>
      <c r="AS477" s="34">
        <v>0</v>
      </c>
    </row>
    <row r="478" spans="2:45" s="1" customFormat="1" ht="14.25" x14ac:dyDescent="0.2">
      <c r="B478" s="31" t="s">
        <v>4794</v>
      </c>
      <c r="C478" s="32" t="s">
        <v>2742</v>
      </c>
      <c r="D478" s="31" t="s">
        <v>2743</v>
      </c>
      <c r="E478" s="31" t="s">
        <v>13</v>
      </c>
      <c r="F478" s="31" t="s">
        <v>11</v>
      </c>
      <c r="G478" s="31" t="s">
        <v>19</v>
      </c>
      <c r="H478" s="31" t="s">
        <v>20</v>
      </c>
      <c r="I478" s="31" t="s">
        <v>10</v>
      </c>
      <c r="J478" s="31" t="s">
        <v>12</v>
      </c>
      <c r="K478" s="31" t="s">
        <v>2744</v>
      </c>
      <c r="L478" s="33">
        <v>4013</v>
      </c>
      <c r="M478" s="150">
        <v>196678.56425699999</v>
      </c>
      <c r="N478" s="34">
        <v>-173985</v>
      </c>
      <c r="O478" s="34">
        <v>66510.660176083038</v>
      </c>
      <c r="P478" s="30">
        <v>63164.564256999991</v>
      </c>
      <c r="Q478" s="35">
        <v>7557.8157639999999</v>
      </c>
      <c r="R478" s="36">
        <v>0</v>
      </c>
      <c r="S478" s="36">
        <v>0</v>
      </c>
      <c r="T478" s="36">
        <v>8026</v>
      </c>
      <c r="U478" s="37">
        <v>8026.0432802309388</v>
      </c>
      <c r="V478" s="38">
        <v>15583.85904423094</v>
      </c>
      <c r="W478" s="34">
        <v>78748.423301230927</v>
      </c>
      <c r="X478" s="34">
        <v>0</v>
      </c>
      <c r="Y478" s="33">
        <v>78748.423301230927</v>
      </c>
      <c r="Z478" s="144">
        <v>0</v>
      </c>
      <c r="AA478" s="34">
        <v>2231.968720979708</v>
      </c>
      <c r="AB478" s="34">
        <v>30179.230300260646</v>
      </c>
      <c r="AC478" s="34">
        <v>16821.34</v>
      </c>
      <c r="AD478" s="34">
        <v>2406.4399004000002</v>
      </c>
      <c r="AE478" s="34">
        <v>0</v>
      </c>
      <c r="AF478" s="34">
        <v>51638.978921640359</v>
      </c>
      <c r="AG478" s="136">
        <v>57400</v>
      </c>
      <c r="AH478" s="34">
        <v>60900</v>
      </c>
      <c r="AI478" s="34">
        <v>0</v>
      </c>
      <c r="AJ478" s="34">
        <v>3500</v>
      </c>
      <c r="AK478" s="34">
        <v>3500</v>
      </c>
      <c r="AL478" s="34">
        <v>57400</v>
      </c>
      <c r="AM478" s="34">
        <v>57400</v>
      </c>
      <c r="AN478" s="34">
        <v>0</v>
      </c>
      <c r="AO478" s="34">
        <v>63164.564256999991</v>
      </c>
      <c r="AP478" s="34">
        <v>59664.564256999991</v>
      </c>
      <c r="AQ478" s="34">
        <v>3500</v>
      </c>
      <c r="AR478" s="34">
        <v>-173985</v>
      </c>
      <c r="AS478" s="34">
        <v>0</v>
      </c>
    </row>
    <row r="479" spans="2:45" s="1" customFormat="1" ht="14.25" x14ac:dyDescent="0.2">
      <c r="B479" s="31" t="s">
        <v>4794</v>
      </c>
      <c r="C479" s="32" t="s">
        <v>3814</v>
      </c>
      <c r="D479" s="31" t="s">
        <v>3815</v>
      </c>
      <c r="E479" s="31" t="s">
        <v>13</v>
      </c>
      <c r="F479" s="31" t="s">
        <v>11</v>
      </c>
      <c r="G479" s="31" t="s">
        <v>19</v>
      </c>
      <c r="H479" s="31" t="s">
        <v>20</v>
      </c>
      <c r="I479" s="31" t="s">
        <v>10</v>
      </c>
      <c r="J479" s="31" t="s">
        <v>14</v>
      </c>
      <c r="K479" s="31" t="s">
        <v>3816</v>
      </c>
      <c r="L479" s="33">
        <v>7450</v>
      </c>
      <c r="M479" s="150">
        <v>216025.16056800002</v>
      </c>
      <c r="N479" s="34">
        <v>-44215</v>
      </c>
      <c r="O479" s="34">
        <v>24264.799999999999</v>
      </c>
      <c r="P479" s="30">
        <v>273658.21056800004</v>
      </c>
      <c r="Q479" s="35">
        <v>18870.947393999999</v>
      </c>
      <c r="R479" s="36">
        <v>0</v>
      </c>
      <c r="S479" s="36">
        <v>16178.451612577643</v>
      </c>
      <c r="T479" s="36">
        <v>-69.090523764345562</v>
      </c>
      <c r="U479" s="37">
        <v>16109.447958595032</v>
      </c>
      <c r="V479" s="38">
        <v>34980.395352595035</v>
      </c>
      <c r="W479" s="34">
        <v>308638.60592059506</v>
      </c>
      <c r="X479" s="34">
        <v>30334.596773577679</v>
      </c>
      <c r="Y479" s="33">
        <v>278304.00914701738</v>
      </c>
      <c r="Z479" s="144">
        <v>0</v>
      </c>
      <c r="AA479" s="34">
        <v>965.23447202839839</v>
      </c>
      <c r="AB479" s="34">
        <v>49976.00675138153</v>
      </c>
      <c r="AC479" s="34">
        <v>31228.26</v>
      </c>
      <c r="AD479" s="34">
        <v>9233.6055134156486</v>
      </c>
      <c r="AE479" s="34">
        <v>315.63</v>
      </c>
      <c r="AF479" s="34">
        <v>91718.73673682558</v>
      </c>
      <c r="AG479" s="136">
        <v>37000</v>
      </c>
      <c r="AH479" s="34">
        <v>101848.05</v>
      </c>
      <c r="AI479" s="34">
        <v>0</v>
      </c>
      <c r="AJ479" s="34">
        <v>19950.2</v>
      </c>
      <c r="AK479" s="34">
        <v>19950.2</v>
      </c>
      <c r="AL479" s="34">
        <v>37000</v>
      </c>
      <c r="AM479" s="34">
        <v>81897.850000000006</v>
      </c>
      <c r="AN479" s="34">
        <v>44897.850000000006</v>
      </c>
      <c r="AO479" s="34">
        <v>273658.21056800004</v>
      </c>
      <c r="AP479" s="34">
        <v>208810.16056800002</v>
      </c>
      <c r="AQ479" s="34">
        <v>64848.049999999988</v>
      </c>
      <c r="AR479" s="34">
        <v>-44215</v>
      </c>
      <c r="AS479" s="34">
        <v>0</v>
      </c>
    </row>
    <row r="480" spans="2:45" s="1" customFormat="1" ht="14.25" x14ac:dyDescent="0.2">
      <c r="B480" s="31" t="s">
        <v>4794</v>
      </c>
      <c r="C480" s="32" t="s">
        <v>2632</v>
      </c>
      <c r="D480" s="31" t="s">
        <v>2633</v>
      </c>
      <c r="E480" s="31" t="s">
        <v>13</v>
      </c>
      <c r="F480" s="31" t="s">
        <v>11</v>
      </c>
      <c r="G480" s="31" t="s">
        <v>19</v>
      </c>
      <c r="H480" s="31" t="s">
        <v>20</v>
      </c>
      <c r="I480" s="31" t="s">
        <v>10</v>
      </c>
      <c r="J480" s="31" t="s">
        <v>14</v>
      </c>
      <c r="K480" s="31" t="s">
        <v>2634</v>
      </c>
      <c r="L480" s="33">
        <v>7953</v>
      </c>
      <c r="M480" s="150">
        <v>253534.89135300001</v>
      </c>
      <c r="N480" s="34">
        <v>-207304</v>
      </c>
      <c r="O480" s="34">
        <v>103060.08802632212</v>
      </c>
      <c r="P480" s="30">
        <v>183837.3804883</v>
      </c>
      <c r="Q480" s="35">
        <v>24137.836282</v>
      </c>
      <c r="R480" s="36">
        <v>0</v>
      </c>
      <c r="S480" s="36">
        <v>16803.006587435022</v>
      </c>
      <c r="T480" s="36">
        <v>-48.476339922635816</v>
      </c>
      <c r="U480" s="37">
        <v>16754.620596370893</v>
      </c>
      <c r="V480" s="38">
        <v>40892.456878370896</v>
      </c>
      <c r="W480" s="34">
        <v>224729.83736667089</v>
      </c>
      <c r="X480" s="34">
        <v>31505.637351435027</v>
      </c>
      <c r="Y480" s="33">
        <v>193224.20001523587</v>
      </c>
      <c r="Z480" s="144">
        <v>0</v>
      </c>
      <c r="AA480" s="34">
        <v>4534.6065961048607</v>
      </c>
      <c r="AB480" s="34">
        <v>44818.466392713352</v>
      </c>
      <c r="AC480" s="34">
        <v>33336.69</v>
      </c>
      <c r="AD480" s="34">
        <v>2851.5753908749998</v>
      </c>
      <c r="AE480" s="34">
        <v>0</v>
      </c>
      <c r="AF480" s="34">
        <v>85541.338379693218</v>
      </c>
      <c r="AG480" s="136">
        <v>246035</v>
      </c>
      <c r="AH480" s="34">
        <v>251389.48913530001</v>
      </c>
      <c r="AI480" s="34">
        <v>19999</v>
      </c>
      <c r="AJ480" s="34">
        <v>25353.489135300002</v>
      </c>
      <c r="AK480" s="34">
        <v>5354.4891353000021</v>
      </c>
      <c r="AL480" s="34">
        <v>226036</v>
      </c>
      <c r="AM480" s="34">
        <v>226036</v>
      </c>
      <c r="AN480" s="34">
        <v>0</v>
      </c>
      <c r="AO480" s="34">
        <v>183837.3804883</v>
      </c>
      <c r="AP480" s="34">
        <v>178482.89135299998</v>
      </c>
      <c r="AQ480" s="34">
        <v>5354.489135300013</v>
      </c>
      <c r="AR480" s="34">
        <v>-247304</v>
      </c>
      <c r="AS480" s="34">
        <v>40000</v>
      </c>
    </row>
    <row r="481" spans="2:45" s="1" customFormat="1" ht="14.25" x14ac:dyDescent="0.2">
      <c r="B481" s="31" t="s">
        <v>4794</v>
      </c>
      <c r="C481" s="32" t="s">
        <v>1898</v>
      </c>
      <c r="D481" s="31" t="s">
        <v>1899</v>
      </c>
      <c r="E481" s="31" t="s">
        <v>13</v>
      </c>
      <c r="F481" s="31" t="s">
        <v>11</v>
      </c>
      <c r="G481" s="31" t="s">
        <v>19</v>
      </c>
      <c r="H481" s="31" t="s">
        <v>20</v>
      </c>
      <c r="I481" s="31" t="s">
        <v>10</v>
      </c>
      <c r="J481" s="31" t="s">
        <v>21</v>
      </c>
      <c r="K481" s="31" t="s">
        <v>1900</v>
      </c>
      <c r="L481" s="33">
        <v>491</v>
      </c>
      <c r="M481" s="150">
        <v>32975.349978999999</v>
      </c>
      <c r="N481" s="34">
        <v>-20216</v>
      </c>
      <c r="O481" s="34">
        <v>12120.025435645191</v>
      </c>
      <c r="P481" s="30">
        <v>17710.420978999999</v>
      </c>
      <c r="Q481" s="35">
        <v>803.13696700000003</v>
      </c>
      <c r="R481" s="36">
        <v>0</v>
      </c>
      <c r="S481" s="36">
        <v>0</v>
      </c>
      <c r="T481" s="36">
        <v>982</v>
      </c>
      <c r="U481" s="37">
        <v>982.00529543817368</v>
      </c>
      <c r="V481" s="38">
        <v>1785.1422624381737</v>
      </c>
      <c r="W481" s="34">
        <v>19495.563241438173</v>
      </c>
      <c r="X481" s="34">
        <v>0</v>
      </c>
      <c r="Y481" s="33">
        <v>19495.563241438173</v>
      </c>
      <c r="Z481" s="144">
        <v>0</v>
      </c>
      <c r="AA481" s="34">
        <v>1447.1724101041216</v>
      </c>
      <c r="AB481" s="34">
        <v>5686.6260118894888</v>
      </c>
      <c r="AC481" s="34">
        <v>2058.13</v>
      </c>
      <c r="AD481" s="34">
        <v>995.5</v>
      </c>
      <c r="AE481" s="34">
        <v>1164.3699999999999</v>
      </c>
      <c r="AF481" s="34">
        <v>11351.798421993612</v>
      </c>
      <c r="AG481" s="136">
        <v>0</v>
      </c>
      <c r="AH481" s="34">
        <v>4952.0709999999999</v>
      </c>
      <c r="AI481" s="34">
        <v>0</v>
      </c>
      <c r="AJ481" s="34">
        <v>149.6</v>
      </c>
      <c r="AK481" s="34">
        <v>149.6</v>
      </c>
      <c r="AL481" s="34">
        <v>0</v>
      </c>
      <c r="AM481" s="34">
        <v>4802.4709999999995</v>
      </c>
      <c r="AN481" s="34">
        <v>4802.4709999999995</v>
      </c>
      <c r="AO481" s="34">
        <v>17710.420978999999</v>
      </c>
      <c r="AP481" s="34">
        <v>12758.349979000001</v>
      </c>
      <c r="AQ481" s="34">
        <v>4952.0709999999999</v>
      </c>
      <c r="AR481" s="34">
        <v>-20216</v>
      </c>
      <c r="AS481" s="34">
        <v>0</v>
      </c>
    </row>
    <row r="482" spans="2:45" s="1" customFormat="1" ht="14.25" x14ac:dyDescent="0.2">
      <c r="B482" s="31" t="s">
        <v>4794</v>
      </c>
      <c r="C482" s="32" t="s">
        <v>2440</v>
      </c>
      <c r="D482" s="31" t="s">
        <v>2441</v>
      </c>
      <c r="E482" s="31" t="s">
        <v>13</v>
      </c>
      <c r="F482" s="31" t="s">
        <v>11</v>
      </c>
      <c r="G482" s="31" t="s">
        <v>19</v>
      </c>
      <c r="H482" s="31" t="s">
        <v>20</v>
      </c>
      <c r="I482" s="31" t="s">
        <v>10</v>
      </c>
      <c r="J482" s="31" t="s">
        <v>12</v>
      </c>
      <c r="K482" s="31" t="s">
        <v>2442</v>
      </c>
      <c r="L482" s="33">
        <v>1940</v>
      </c>
      <c r="M482" s="150">
        <v>194952.81347307446</v>
      </c>
      <c r="N482" s="34">
        <v>0</v>
      </c>
      <c r="O482" s="34">
        <v>0</v>
      </c>
      <c r="P482" s="30">
        <v>0</v>
      </c>
      <c r="Q482" s="35">
        <v>5760.9340709999997</v>
      </c>
      <c r="R482" s="36">
        <v>0</v>
      </c>
      <c r="S482" s="36">
        <v>1459.2222057148463</v>
      </c>
      <c r="T482" s="36">
        <v>2420.7777942851535</v>
      </c>
      <c r="U482" s="37">
        <v>3880.0209229125394</v>
      </c>
      <c r="V482" s="38">
        <v>9640.9549939125391</v>
      </c>
      <c r="W482" s="34">
        <v>9640.9549939125391</v>
      </c>
      <c r="X482" s="34">
        <v>2736.0416357148461</v>
      </c>
      <c r="Y482" s="33">
        <v>6904.913358197693</v>
      </c>
      <c r="Z482" s="144">
        <v>0</v>
      </c>
      <c r="AA482" s="34">
        <v>15828.399355919237</v>
      </c>
      <c r="AB482" s="34">
        <v>38493.344892925088</v>
      </c>
      <c r="AC482" s="34">
        <v>8131.92</v>
      </c>
      <c r="AD482" s="34">
        <v>117492.7487936</v>
      </c>
      <c r="AE482" s="34">
        <v>9623.58</v>
      </c>
      <c r="AF482" s="34">
        <v>189569.99304244432</v>
      </c>
      <c r="AG482" s="136">
        <v>0</v>
      </c>
      <c r="AH482" s="34">
        <v>0</v>
      </c>
      <c r="AI482" s="34">
        <v>0</v>
      </c>
      <c r="AJ482" s="34">
        <v>0</v>
      </c>
      <c r="AK482" s="34">
        <v>0</v>
      </c>
      <c r="AL482" s="34">
        <v>0</v>
      </c>
      <c r="AM482" s="34">
        <v>0</v>
      </c>
      <c r="AN482" s="34">
        <v>0</v>
      </c>
      <c r="AO482" s="34">
        <v>0</v>
      </c>
      <c r="AP482" s="34">
        <v>0</v>
      </c>
      <c r="AQ482" s="34">
        <v>0</v>
      </c>
      <c r="AR482" s="34">
        <v>0</v>
      </c>
      <c r="AS482" s="34">
        <v>0</v>
      </c>
    </row>
    <row r="483" spans="2:45" s="1" customFormat="1" ht="14.25" x14ac:dyDescent="0.2">
      <c r="B483" s="31" t="s">
        <v>4794</v>
      </c>
      <c r="C483" s="32" t="s">
        <v>4368</v>
      </c>
      <c r="D483" s="31" t="s">
        <v>4369</v>
      </c>
      <c r="E483" s="31" t="s">
        <v>13</v>
      </c>
      <c r="F483" s="31" t="s">
        <v>11</v>
      </c>
      <c r="G483" s="31" t="s">
        <v>19</v>
      </c>
      <c r="H483" s="31" t="s">
        <v>20</v>
      </c>
      <c r="I483" s="31" t="s">
        <v>10</v>
      </c>
      <c r="J483" s="31" t="s">
        <v>15</v>
      </c>
      <c r="K483" s="31" t="s">
        <v>4370</v>
      </c>
      <c r="L483" s="33">
        <v>39790</v>
      </c>
      <c r="M483" s="150">
        <v>1977265.5323590001</v>
      </c>
      <c r="N483" s="34">
        <v>-1464197</v>
      </c>
      <c r="O483" s="34">
        <v>840938.05428132729</v>
      </c>
      <c r="P483" s="30">
        <v>1198333.5323590001</v>
      </c>
      <c r="Q483" s="35">
        <v>157916.98011999999</v>
      </c>
      <c r="R483" s="36">
        <v>0</v>
      </c>
      <c r="S483" s="36">
        <v>81987.822673174334</v>
      </c>
      <c r="T483" s="36">
        <v>-130.12438482975995</v>
      </c>
      <c r="U483" s="37">
        <v>81858.139706247137</v>
      </c>
      <c r="V483" s="38">
        <v>239775.11982624713</v>
      </c>
      <c r="W483" s="34">
        <v>1438108.6521852473</v>
      </c>
      <c r="X483" s="34">
        <v>153727.16751217446</v>
      </c>
      <c r="Y483" s="33">
        <v>1284381.4846730728</v>
      </c>
      <c r="Z483" s="144">
        <v>0</v>
      </c>
      <c r="AA483" s="34">
        <v>102064.00249029971</v>
      </c>
      <c r="AB483" s="34">
        <v>306571.520980353</v>
      </c>
      <c r="AC483" s="34">
        <v>166788.26</v>
      </c>
      <c r="AD483" s="34">
        <v>64110.038088595124</v>
      </c>
      <c r="AE483" s="34">
        <v>10924.16</v>
      </c>
      <c r="AF483" s="34">
        <v>650457.98155924794</v>
      </c>
      <c r="AG483" s="136">
        <v>1075540</v>
      </c>
      <c r="AH483" s="34">
        <v>1075540</v>
      </c>
      <c r="AI483" s="34">
        <v>89175</v>
      </c>
      <c r="AJ483" s="34">
        <v>89175</v>
      </c>
      <c r="AK483" s="34">
        <v>0</v>
      </c>
      <c r="AL483" s="34">
        <v>986365</v>
      </c>
      <c r="AM483" s="34">
        <v>986365</v>
      </c>
      <c r="AN483" s="34">
        <v>0</v>
      </c>
      <c r="AO483" s="34">
        <v>1198333.5323590001</v>
      </c>
      <c r="AP483" s="34">
        <v>1198333.5323590001</v>
      </c>
      <c r="AQ483" s="34">
        <v>0</v>
      </c>
      <c r="AR483" s="34">
        <v>-1464197</v>
      </c>
      <c r="AS483" s="34">
        <v>0</v>
      </c>
    </row>
    <row r="484" spans="2:45" s="1" customFormat="1" ht="14.25" x14ac:dyDescent="0.2">
      <c r="B484" s="31" t="s">
        <v>4794</v>
      </c>
      <c r="C484" s="32" t="s">
        <v>2830</v>
      </c>
      <c r="D484" s="31" t="s">
        <v>2831</v>
      </c>
      <c r="E484" s="31" t="s">
        <v>13</v>
      </c>
      <c r="F484" s="31" t="s">
        <v>11</v>
      </c>
      <c r="G484" s="31" t="s">
        <v>19</v>
      </c>
      <c r="H484" s="31" t="s">
        <v>20</v>
      </c>
      <c r="I484" s="31" t="s">
        <v>10</v>
      </c>
      <c r="J484" s="31" t="s">
        <v>14</v>
      </c>
      <c r="K484" s="31" t="s">
        <v>2832</v>
      </c>
      <c r="L484" s="33">
        <v>5146</v>
      </c>
      <c r="M484" s="150">
        <v>92634.879855000007</v>
      </c>
      <c r="N484" s="34">
        <v>6858</v>
      </c>
      <c r="O484" s="34">
        <v>0</v>
      </c>
      <c r="P484" s="30">
        <v>131146.85785500001</v>
      </c>
      <c r="Q484" s="35">
        <v>8929.9842260000005</v>
      </c>
      <c r="R484" s="36">
        <v>0</v>
      </c>
      <c r="S484" s="36">
        <v>8196.9891942888626</v>
      </c>
      <c r="T484" s="36">
        <v>2095.0108057111374</v>
      </c>
      <c r="U484" s="37">
        <v>10292.055499643264</v>
      </c>
      <c r="V484" s="38">
        <v>19222.039725643262</v>
      </c>
      <c r="W484" s="34">
        <v>150368.89758064327</v>
      </c>
      <c r="X484" s="34">
        <v>15369.354739288858</v>
      </c>
      <c r="Y484" s="33">
        <v>134999.54284135441</v>
      </c>
      <c r="Z484" s="144">
        <v>0</v>
      </c>
      <c r="AA484" s="34">
        <v>17592.22382295537</v>
      </c>
      <c r="AB484" s="34">
        <v>29583.91558728541</v>
      </c>
      <c r="AC484" s="34">
        <v>21570.560000000001</v>
      </c>
      <c r="AD484" s="34">
        <v>5808.5960509424795</v>
      </c>
      <c r="AE484" s="34">
        <v>566.4</v>
      </c>
      <c r="AF484" s="34">
        <v>75121.695461183248</v>
      </c>
      <c r="AG484" s="136">
        <v>35571</v>
      </c>
      <c r="AH484" s="34">
        <v>61947.978000000003</v>
      </c>
      <c r="AI484" s="34">
        <v>5378</v>
      </c>
      <c r="AJ484" s="34">
        <v>5378</v>
      </c>
      <c r="AK484" s="34">
        <v>0</v>
      </c>
      <c r="AL484" s="34">
        <v>30193</v>
      </c>
      <c r="AM484" s="34">
        <v>56569.978000000003</v>
      </c>
      <c r="AN484" s="34">
        <v>26376.978000000003</v>
      </c>
      <c r="AO484" s="34">
        <v>131146.85785500001</v>
      </c>
      <c r="AP484" s="34">
        <v>104769.87985500001</v>
      </c>
      <c r="AQ484" s="34">
        <v>26376.978000000003</v>
      </c>
      <c r="AR484" s="34">
        <v>6858</v>
      </c>
      <c r="AS484" s="34">
        <v>0</v>
      </c>
    </row>
    <row r="485" spans="2:45" s="1" customFormat="1" ht="14.25" x14ac:dyDescent="0.2">
      <c r="B485" s="31" t="s">
        <v>4794</v>
      </c>
      <c r="C485" s="32" t="s">
        <v>3195</v>
      </c>
      <c r="D485" s="31" t="s">
        <v>3196</v>
      </c>
      <c r="E485" s="31" t="s">
        <v>13</v>
      </c>
      <c r="F485" s="31" t="s">
        <v>11</v>
      </c>
      <c r="G485" s="31" t="s">
        <v>19</v>
      </c>
      <c r="H485" s="31" t="s">
        <v>20</v>
      </c>
      <c r="I485" s="31" t="s">
        <v>10</v>
      </c>
      <c r="J485" s="31" t="s">
        <v>14</v>
      </c>
      <c r="K485" s="31" t="s">
        <v>3197</v>
      </c>
      <c r="L485" s="33">
        <v>5533</v>
      </c>
      <c r="M485" s="150">
        <v>154411.475538</v>
      </c>
      <c r="N485" s="34">
        <v>-18153</v>
      </c>
      <c r="O485" s="34">
        <v>2907.6434493656925</v>
      </c>
      <c r="P485" s="30">
        <v>198197.475538</v>
      </c>
      <c r="Q485" s="35">
        <v>15671.177362</v>
      </c>
      <c r="R485" s="36">
        <v>0</v>
      </c>
      <c r="S485" s="36">
        <v>15420.211185148781</v>
      </c>
      <c r="T485" s="36">
        <v>-235.3117852899868</v>
      </c>
      <c r="U485" s="37">
        <v>15184.981284477884</v>
      </c>
      <c r="V485" s="38">
        <v>30856.158646477885</v>
      </c>
      <c r="W485" s="34">
        <v>229053.63418447788</v>
      </c>
      <c r="X485" s="34">
        <v>28912.895972148748</v>
      </c>
      <c r="Y485" s="33">
        <v>200140.73821232913</v>
      </c>
      <c r="Z485" s="144">
        <v>0</v>
      </c>
      <c r="AA485" s="34">
        <v>7164.1822968345823</v>
      </c>
      <c r="AB485" s="34">
        <v>38215.692907414006</v>
      </c>
      <c r="AC485" s="34">
        <v>23192.75</v>
      </c>
      <c r="AD485" s="34">
        <v>5700.7027576687487</v>
      </c>
      <c r="AE485" s="34">
        <v>0</v>
      </c>
      <c r="AF485" s="34">
        <v>74273.327961917341</v>
      </c>
      <c r="AG485" s="136">
        <v>85153</v>
      </c>
      <c r="AH485" s="34">
        <v>92163</v>
      </c>
      <c r="AI485" s="34">
        <v>0</v>
      </c>
      <c r="AJ485" s="34">
        <v>7010</v>
      </c>
      <c r="AK485" s="34">
        <v>7010</v>
      </c>
      <c r="AL485" s="34">
        <v>85153</v>
      </c>
      <c r="AM485" s="34">
        <v>85153</v>
      </c>
      <c r="AN485" s="34">
        <v>0</v>
      </c>
      <c r="AO485" s="34">
        <v>198197.475538</v>
      </c>
      <c r="AP485" s="34">
        <v>191187.475538</v>
      </c>
      <c r="AQ485" s="34">
        <v>7010</v>
      </c>
      <c r="AR485" s="34">
        <v>-19553</v>
      </c>
      <c r="AS485" s="34">
        <v>1400</v>
      </c>
    </row>
    <row r="486" spans="2:45" s="1" customFormat="1" ht="14.25" x14ac:dyDescent="0.2">
      <c r="B486" s="31" t="s">
        <v>4794</v>
      </c>
      <c r="C486" s="32" t="s">
        <v>3037</v>
      </c>
      <c r="D486" s="31" t="s">
        <v>3038</v>
      </c>
      <c r="E486" s="31" t="s">
        <v>13</v>
      </c>
      <c r="F486" s="31" t="s">
        <v>11</v>
      </c>
      <c r="G486" s="31" t="s">
        <v>19</v>
      </c>
      <c r="H486" s="31" t="s">
        <v>20</v>
      </c>
      <c r="I486" s="31" t="s">
        <v>10</v>
      </c>
      <c r="J486" s="31" t="s">
        <v>12</v>
      </c>
      <c r="K486" s="31" t="s">
        <v>3039</v>
      </c>
      <c r="L486" s="33">
        <v>1138</v>
      </c>
      <c r="M486" s="150">
        <v>151431.53276200002</v>
      </c>
      <c r="N486" s="34">
        <v>-134998</v>
      </c>
      <c r="O486" s="34">
        <v>120109.08426153145</v>
      </c>
      <c r="P486" s="30">
        <v>30167.752762000018</v>
      </c>
      <c r="Q486" s="35">
        <v>10564.770877000001</v>
      </c>
      <c r="R486" s="36">
        <v>0</v>
      </c>
      <c r="S486" s="36">
        <v>3720.3396582871428</v>
      </c>
      <c r="T486" s="36">
        <v>68547.209775200114</v>
      </c>
      <c r="U486" s="37">
        <v>72267.939136481145</v>
      </c>
      <c r="V486" s="38">
        <v>82832.710013481148</v>
      </c>
      <c r="W486" s="34">
        <v>113000.46277548117</v>
      </c>
      <c r="X486" s="34">
        <v>89607.494682818564</v>
      </c>
      <c r="Y486" s="33">
        <v>23392.968092662602</v>
      </c>
      <c r="Z486" s="144">
        <v>4944.6493715271863</v>
      </c>
      <c r="AA486" s="34">
        <v>53806.938977710102</v>
      </c>
      <c r="AB486" s="34">
        <v>10955.498881873853</v>
      </c>
      <c r="AC486" s="34">
        <v>4770.17</v>
      </c>
      <c r="AD486" s="34">
        <v>148</v>
      </c>
      <c r="AE486" s="34">
        <v>957.08</v>
      </c>
      <c r="AF486" s="34">
        <v>75582.337231111145</v>
      </c>
      <c r="AG486" s="136">
        <v>0</v>
      </c>
      <c r="AH486" s="34">
        <v>13734.22</v>
      </c>
      <c r="AI486" s="34">
        <v>0</v>
      </c>
      <c r="AJ486" s="34">
        <v>1000</v>
      </c>
      <c r="AK486" s="34">
        <v>1000</v>
      </c>
      <c r="AL486" s="34">
        <v>0</v>
      </c>
      <c r="AM486" s="34">
        <v>12734.22</v>
      </c>
      <c r="AN486" s="34">
        <v>12734.22</v>
      </c>
      <c r="AO486" s="34">
        <v>30167.752762000018</v>
      </c>
      <c r="AP486" s="34">
        <v>16433.532762000017</v>
      </c>
      <c r="AQ486" s="34">
        <v>13734.220000000001</v>
      </c>
      <c r="AR486" s="34">
        <v>-134998</v>
      </c>
      <c r="AS486" s="34">
        <v>0</v>
      </c>
    </row>
    <row r="487" spans="2:45" s="1" customFormat="1" ht="14.25" x14ac:dyDescent="0.2">
      <c r="B487" s="31" t="s">
        <v>4794</v>
      </c>
      <c r="C487" s="32" t="s">
        <v>1049</v>
      </c>
      <c r="D487" s="31" t="s">
        <v>1050</v>
      </c>
      <c r="E487" s="31" t="s">
        <v>13</v>
      </c>
      <c r="F487" s="31" t="s">
        <v>11</v>
      </c>
      <c r="G487" s="31" t="s">
        <v>19</v>
      </c>
      <c r="H487" s="31" t="s">
        <v>20</v>
      </c>
      <c r="I487" s="31" t="s">
        <v>10</v>
      </c>
      <c r="J487" s="31" t="s">
        <v>12</v>
      </c>
      <c r="K487" s="31" t="s">
        <v>1051</v>
      </c>
      <c r="L487" s="33">
        <v>2926</v>
      </c>
      <c r="M487" s="150">
        <v>107142.65627600002</v>
      </c>
      <c r="N487" s="34">
        <v>-246006</v>
      </c>
      <c r="O487" s="34">
        <v>93530.054133300087</v>
      </c>
      <c r="P487" s="30">
        <v>-100407.90372399997</v>
      </c>
      <c r="Q487" s="35">
        <v>10069.592689999999</v>
      </c>
      <c r="R487" s="36">
        <v>100407.90372399997</v>
      </c>
      <c r="S487" s="36">
        <v>4103.4547405730045</v>
      </c>
      <c r="T487" s="36">
        <v>67682.826083308959</v>
      </c>
      <c r="U487" s="37">
        <v>172195.11310557864</v>
      </c>
      <c r="V487" s="38">
        <v>182264.70579557863</v>
      </c>
      <c r="W487" s="34">
        <v>182264.70579557863</v>
      </c>
      <c r="X487" s="34">
        <v>94744.9619798731</v>
      </c>
      <c r="Y487" s="33">
        <v>87519.743815705529</v>
      </c>
      <c r="Z487" s="144">
        <v>0</v>
      </c>
      <c r="AA487" s="34">
        <v>2070.557281109086</v>
      </c>
      <c r="AB487" s="34">
        <v>23032.402885759126</v>
      </c>
      <c r="AC487" s="34">
        <v>12264.95</v>
      </c>
      <c r="AD487" s="34">
        <v>1100.385</v>
      </c>
      <c r="AE487" s="34">
        <v>0</v>
      </c>
      <c r="AF487" s="34">
        <v>38468.295166868214</v>
      </c>
      <c r="AG487" s="136">
        <v>0</v>
      </c>
      <c r="AH487" s="34">
        <v>38455.440000000002</v>
      </c>
      <c r="AI487" s="34">
        <v>0</v>
      </c>
      <c r="AJ487" s="34">
        <v>5713.5</v>
      </c>
      <c r="AK487" s="34">
        <v>5713.5</v>
      </c>
      <c r="AL487" s="34">
        <v>0</v>
      </c>
      <c r="AM487" s="34">
        <v>32741.94</v>
      </c>
      <c r="AN487" s="34">
        <v>32741.94</v>
      </c>
      <c r="AO487" s="34">
        <v>-100407.90372399997</v>
      </c>
      <c r="AP487" s="34">
        <v>-138863.34372399998</v>
      </c>
      <c r="AQ487" s="34">
        <v>38455.440000000002</v>
      </c>
      <c r="AR487" s="34">
        <v>-246006</v>
      </c>
      <c r="AS487" s="34">
        <v>0</v>
      </c>
    </row>
    <row r="488" spans="2:45" s="1" customFormat="1" ht="14.25" x14ac:dyDescent="0.2">
      <c r="B488" s="31" t="s">
        <v>4794</v>
      </c>
      <c r="C488" s="32" t="s">
        <v>2827</v>
      </c>
      <c r="D488" s="31" t="s">
        <v>2828</v>
      </c>
      <c r="E488" s="31" t="s">
        <v>13</v>
      </c>
      <c r="F488" s="31" t="s">
        <v>11</v>
      </c>
      <c r="G488" s="31" t="s">
        <v>19</v>
      </c>
      <c r="H488" s="31" t="s">
        <v>20</v>
      </c>
      <c r="I488" s="31" t="s">
        <v>10</v>
      </c>
      <c r="J488" s="31" t="s">
        <v>12</v>
      </c>
      <c r="K488" s="31" t="s">
        <v>2829</v>
      </c>
      <c r="L488" s="33">
        <v>4463</v>
      </c>
      <c r="M488" s="150">
        <v>185834.334569</v>
      </c>
      <c r="N488" s="34">
        <v>-173142</v>
      </c>
      <c r="O488" s="34">
        <v>109264.94458459166</v>
      </c>
      <c r="P488" s="30">
        <v>103115.334569</v>
      </c>
      <c r="Q488" s="35">
        <v>20628.104401000001</v>
      </c>
      <c r="R488" s="36">
        <v>0</v>
      </c>
      <c r="S488" s="36">
        <v>15310.852427434451</v>
      </c>
      <c r="T488" s="36">
        <v>-345.0524009118235</v>
      </c>
      <c r="U488" s="37">
        <v>14965.880729647639</v>
      </c>
      <c r="V488" s="38">
        <v>35593.985130647641</v>
      </c>
      <c r="W488" s="34">
        <v>138709.31969964763</v>
      </c>
      <c r="X488" s="34">
        <v>28707.848301434453</v>
      </c>
      <c r="Y488" s="33">
        <v>110001.47139821318</v>
      </c>
      <c r="Z488" s="144">
        <v>0</v>
      </c>
      <c r="AA488" s="34">
        <v>7091.060535835134</v>
      </c>
      <c r="AB488" s="34">
        <v>26640.408882617441</v>
      </c>
      <c r="AC488" s="34">
        <v>18707.62</v>
      </c>
      <c r="AD488" s="34">
        <v>703.71317099999987</v>
      </c>
      <c r="AE488" s="34">
        <v>3312.31</v>
      </c>
      <c r="AF488" s="34">
        <v>56455.112589452568</v>
      </c>
      <c r="AG488" s="136">
        <v>135644</v>
      </c>
      <c r="AH488" s="34">
        <v>150364</v>
      </c>
      <c r="AI488" s="34">
        <v>0</v>
      </c>
      <c r="AJ488" s="34">
        <v>14720</v>
      </c>
      <c r="AK488" s="34">
        <v>14720</v>
      </c>
      <c r="AL488" s="34">
        <v>135644</v>
      </c>
      <c r="AM488" s="34">
        <v>135644</v>
      </c>
      <c r="AN488" s="34">
        <v>0</v>
      </c>
      <c r="AO488" s="34">
        <v>103115.334569</v>
      </c>
      <c r="AP488" s="34">
        <v>88395.334568999999</v>
      </c>
      <c r="AQ488" s="34">
        <v>14720</v>
      </c>
      <c r="AR488" s="34">
        <v>-173142</v>
      </c>
      <c r="AS488" s="34">
        <v>0</v>
      </c>
    </row>
    <row r="489" spans="2:45" s="1" customFormat="1" ht="14.25" x14ac:dyDescent="0.2">
      <c r="B489" s="31" t="s">
        <v>4794</v>
      </c>
      <c r="C489" s="32" t="s">
        <v>2929</v>
      </c>
      <c r="D489" s="31" t="s">
        <v>2930</v>
      </c>
      <c r="E489" s="31" t="s">
        <v>13</v>
      </c>
      <c r="F489" s="31" t="s">
        <v>11</v>
      </c>
      <c r="G489" s="31" t="s">
        <v>19</v>
      </c>
      <c r="H489" s="31" t="s">
        <v>20</v>
      </c>
      <c r="I489" s="31" t="s">
        <v>10</v>
      </c>
      <c r="J489" s="31" t="s">
        <v>12</v>
      </c>
      <c r="K489" s="31" t="s">
        <v>2931</v>
      </c>
      <c r="L489" s="33">
        <v>3113</v>
      </c>
      <c r="M489" s="150">
        <v>208922.70061700002</v>
      </c>
      <c r="N489" s="34">
        <v>-6250</v>
      </c>
      <c r="O489" s="34">
        <v>0</v>
      </c>
      <c r="P489" s="30">
        <v>237078.70061699999</v>
      </c>
      <c r="Q489" s="35">
        <v>8946.9200789999995</v>
      </c>
      <c r="R489" s="36">
        <v>0</v>
      </c>
      <c r="S489" s="36">
        <v>0</v>
      </c>
      <c r="T489" s="36">
        <v>6226</v>
      </c>
      <c r="U489" s="37">
        <v>6226.0335737251216</v>
      </c>
      <c r="V489" s="38">
        <v>15172.953652725122</v>
      </c>
      <c r="W489" s="34">
        <v>252251.65426972511</v>
      </c>
      <c r="X489" s="34">
        <v>0</v>
      </c>
      <c r="Y489" s="33">
        <v>252251.65426972511</v>
      </c>
      <c r="Z489" s="144">
        <v>0</v>
      </c>
      <c r="AA489" s="34">
        <v>5026.905781172376</v>
      </c>
      <c r="AB489" s="34">
        <v>20585.931927037131</v>
      </c>
      <c r="AC489" s="34">
        <v>66696.95</v>
      </c>
      <c r="AD489" s="34">
        <v>2882.3494880649973</v>
      </c>
      <c r="AE489" s="34">
        <v>372.85</v>
      </c>
      <c r="AF489" s="34">
        <v>95564.987196274509</v>
      </c>
      <c r="AG489" s="136">
        <v>58758</v>
      </c>
      <c r="AH489" s="34">
        <v>63158</v>
      </c>
      <c r="AI489" s="34">
        <v>0</v>
      </c>
      <c r="AJ489" s="34">
        <v>4400</v>
      </c>
      <c r="AK489" s="34">
        <v>4400</v>
      </c>
      <c r="AL489" s="34">
        <v>58758</v>
      </c>
      <c r="AM489" s="34">
        <v>58758</v>
      </c>
      <c r="AN489" s="34">
        <v>0</v>
      </c>
      <c r="AO489" s="34">
        <v>237078.70061699999</v>
      </c>
      <c r="AP489" s="34">
        <v>232678.70061699999</v>
      </c>
      <c r="AQ489" s="34">
        <v>4400</v>
      </c>
      <c r="AR489" s="34">
        <v>-6250</v>
      </c>
      <c r="AS489" s="34">
        <v>0</v>
      </c>
    </row>
    <row r="490" spans="2:45" s="1" customFormat="1" ht="14.25" x14ac:dyDescent="0.2">
      <c r="B490" s="31" t="s">
        <v>4794</v>
      </c>
      <c r="C490" s="32" t="s">
        <v>3707</v>
      </c>
      <c r="D490" s="31" t="s">
        <v>3708</v>
      </c>
      <c r="E490" s="31" t="s">
        <v>13</v>
      </c>
      <c r="F490" s="31" t="s">
        <v>11</v>
      </c>
      <c r="G490" s="31" t="s">
        <v>19</v>
      </c>
      <c r="H490" s="31" t="s">
        <v>20</v>
      </c>
      <c r="I490" s="31" t="s">
        <v>10</v>
      </c>
      <c r="J490" s="31" t="s">
        <v>14</v>
      </c>
      <c r="K490" s="31" t="s">
        <v>3709</v>
      </c>
      <c r="L490" s="33">
        <v>6612</v>
      </c>
      <c r="M490" s="150">
        <v>212729.03225300001</v>
      </c>
      <c r="N490" s="34">
        <v>1227</v>
      </c>
      <c r="O490" s="34">
        <v>0</v>
      </c>
      <c r="P490" s="30">
        <v>241124.74825300003</v>
      </c>
      <c r="Q490" s="35">
        <v>20955.021241999999</v>
      </c>
      <c r="R490" s="36">
        <v>0</v>
      </c>
      <c r="S490" s="36">
        <v>14318.575954291213</v>
      </c>
      <c r="T490" s="36">
        <v>-59.153451908408897</v>
      </c>
      <c r="U490" s="37">
        <v>14259.499396364732</v>
      </c>
      <c r="V490" s="38">
        <v>35214.520638364731</v>
      </c>
      <c r="W490" s="34">
        <v>276339.26889136474</v>
      </c>
      <c r="X490" s="34">
        <v>26847.329914291186</v>
      </c>
      <c r="Y490" s="33">
        <v>249491.93897707356</v>
      </c>
      <c r="Z490" s="144">
        <v>0</v>
      </c>
      <c r="AA490" s="34">
        <v>2550.9314656223733</v>
      </c>
      <c r="AB490" s="34">
        <v>38907.562534399491</v>
      </c>
      <c r="AC490" s="34">
        <v>27715.61</v>
      </c>
      <c r="AD490" s="34">
        <v>13339.21</v>
      </c>
      <c r="AE490" s="34">
        <v>0</v>
      </c>
      <c r="AF490" s="34">
        <v>82513.31400002187</v>
      </c>
      <c r="AG490" s="136">
        <v>25280</v>
      </c>
      <c r="AH490" s="34">
        <v>72685.716</v>
      </c>
      <c r="AI490" s="34">
        <v>0</v>
      </c>
      <c r="AJ490" s="34">
        <v>0</v>
      </c>
      <c r="AK490" s="34">
        <v>0</v>
      </c>
      <c r="AL490" s="34">
        <v>25280</v>
      </c>
      <c r="AM490" s="34">
        <v>72685.716</v>
      </c>
      <c r="AN490" s="34">
        <v>47405.716</v>
      </c>
      <c r="AO490" s="34">
        <v>241124.74825300003</v>
      </c>
      <c r="AP490" s="34">
        <v>193719.03225300001</v>
      </c>
      <c r="AQ490" s="34">
        <v>47405.716000000015</v>
      </c>
      <c r="AR490" s="34">
        <v>1227</v>
      </c>
      <c r="AS490" s="34">
        <v>0</v>
      </c>
    </row>
    <row r="491" spans="2:45" s="1" customFormat="1" ht="14.25" x14ac:dyDescent="0.2">
      <c r="B491" s="31" t="s">
        <v>4794</v>
      </c>
      <c r="C491" s="32" t="s">
        <v>2866</v>
      </c>
      <c r="D491" s="31" t="s">
        <v>2867</v>
      </c>
      <c r="E491" s="31" t="s">
        <v>13</v>
      </c>
      <c r="F491" s="31" t="s">
        <v>11</v>
      </c>
      <c r="G491" s="31" t="s">
        <v>19</v>
      </c>
      <c r="H491" s="31" t="s">
        <v>20</v>
      </c>
      <c r="I491" s="31" t="s">
        <v>10</v>
      </c>
      <c r="J491" s="31" t="s">
        <v>12</v>
      </c>
      <c r="K491" s="31" t="s">
        <v>2868</v>
      </c>
      <c r="L491" s="33">
        <v>1663</v>
      </c>
      <c r="M491" s="150">
        <v>46842.452048000006</v>
      </c>
      <c r="N491" s="34">
        <v>-55079</v>
      </c>
      <c r="O491" s="34">
        <v>34156.302348695237</v>
      </c>
      <c r="P491" s="30">
        <v>5627.2220480000033</v>
      </c>
      <c r="Q491" s="35">
        <v>5003.072357</v>
      </c>
      <c r="R491" s="36">
        <v>0</v>
      </c>
      <c r="S491" s="36">
        <v>3069.6139417154645</v>
      </c>
      <c r="T491" s="36">
        <v>21860.823532126495</v>
      </c>
      <c r="U491" s="37">
        <v>24930.571911306608</v>
      </c>
      <c r="V491" s="38">
        <v>29933.644268306609</v>
      </c>
      <c r="W491" s="34">
        <v>35560.866316306608</v>
      </c>
      <c r="X491" s="34">
        <v>31967.446283410693</v>
      </c>
      <c r="Y491" s="33">
        <v>3593.4200328959159</v>
      </c>
      <c r="Z491" s="144">
        <v>0</v>
      </c>
      <c r="AA491" s="34">
        <v>595.78820213214556</v>
      </c>
      <c r="AB491" s="34">
        <v>6681.1185858551853</v>
      </c>
      <c r="AC491" s="34">
        <v>6970.82</v>
      </c>
      <c r="AD491" s="34">
        <v>175</v>
      </c>
      <c r="AE491" s="34">
        <v>0</v>
      </c>
      <c r="AF491" s="34">
        <v>14422.726787987331</v>
      </c>
      <c r="AG491" s="136">
        <v>13885</v>
      </c>
      <c r="AH491" s="34">
        <v>22038.769999999997</v>
      </c>
      <c r="AI491" s="34">
        <v>0</v>
      </c>
      <c r="AJ491" s="34">
        <v>3429.8</v>
      </c>
      <c r="AK491" s="34">
        <v>3429.8</v>
      </c>
      <c r="AL491" s="34">
        <v>13885</v>
      </c>
      <c r="AM491" s="34">
        <v>18608.969999999998</v>
      </c>
      <c r="AN491" s="34">
        <v>4723.9699999999975</v>
      </c>
      <c r="AO491" s="34">
        <v>5627.2220480000033</v>
      </c>
      <c r="AP491" s="34">
        <v>-2526.5479519999944</v>
      </c>
      <c r="AQ491" s="34">
        <v>8153.7699999999968</v>
      </c>
      <c r="AR491" s="34">
        <v>-55079</v>
      </c>
      <c r="AS491" s="34">
        <v>0</v>
      </c>
    </row>
    <row r="492" spans="2:45" s="1" customFormat="1" ht="14.25" x14ac:dyDescent="0.2">
      <c r="B492" s="31" t="s">
        <v>4794</v>
      </c>
      <c r="C492" s="32" t="s">
        <v>4233</v>
      </c>
      <c r="D492" s="31" t="s">
        <v>4234</v>
      </c>
      <c r="E492" s="31" t="s">
        <v>13</v>
      </c>
      <c r="F492" s="31" t="s">
        <v>11</v>
      </c>
      <c r="G492" s="31" t="s">
        <v>19</v>
      </c>
      <c r="H492" s="31" t="s">
        <v>20</v>
      </c>
      <c r="I492" s="31" t="s">
        <v>10</v>
      </c>
      <c r="J492" s="31" t="s">
        <v>12</v>
      </c>
      <c r="K492" s="31" t="s">
        <v>4235</v>
      </c>
      <c r="L492" s="33">
        <v>4970</v>
      </c>
      <c r="M492" s="150">
        <v>410836.50315200002</v>
      </c>
      <c r="N492" s="34">
        <v>-109965</v>
      </c>
      <c r="O492" s="34">
        <v>25200</v>
      </c>
      <c r="P492" s="30">
        <v>466833.50315200002</v>
      </c>
      <c r="Q492" s="35">
        <v>34251.948964000003</v>
      </c>
      <c r="R492" s="36">
        <v>0</v>
      </c>
      <c r="S492" s="36">
        <v>8374.1873382889316</v>
      </c>
      <c r="T492" s="36">
        <v>1565.8126617110684</v>
      </c>
      <c r="U492" s="37">
        <v>9940.0536014821246</v>
      </c>
      <c r="V492" s="38">
        <v>44192.002565482129</v>
      </c>
      <c r="W492" s="34">
        <v>511025.50571748213</v>
      </c>
      <c r="X492" s="34">
        <v>15701.60125928896</v>
      </c>
      <c r="Y492" s="33">
        <v>495323.90445819317</v>
      </c>
      <c r="Z492" s="144">
        <v>0</v>
      </c>
      <c r="AA492" s="34">
        <v>4041.9771928145337</v>
      </c>
      <c r="AB492" s="34">
        <v>30766.846361736178</v>
      </c>
      <c r="AC492" s="34">
        <v>20832.810000000001</v>
      </c>
      <c r="AD492" s="34">
        <v>941.7703788</v>
      </c>
      <c r="AE492" s="34">
        <v>106.5</v>
      </c>
      <c r="AF492" s="34">
        <v>56689.903933350717</v>
      </c>
      <c r="AG492" s="136">
        <v>218521</v>
      </c>
      <c r="AH492" s="34">
        <v>218521</v>
      </c>
      <c r="AI492" s="34">
        <v>84765</v>
      </c>
      <c r="AJ492" s="34">
        <v>84765</v>
      </c>
      <c r="AK492" s="34">
        <v>0</v>
      </c>
      <c r="AL492" s="34">
        <v>133756</v>
      </c>
      <c r="AM492" s="34">
        <v>133756</v>
      </c>
      <c r="AN492" s="34">
        <v>0</v>
      </c>
      <c r="AO492" s="34">
        <v>466833.50315200002</v>
      </c>
      <c r="AP492" s="34">
        <v>466833.50315200002</v>
      </c>
      <c r="AQ492" s="34">
        <v>0</v>
      </c>
      <c r="AR492" s="34">
        <v>-109965</v>
      </c>
      <c r="AS492" s="34">
        <v>0</v>
      </c>
    </row>
    <row r="493" spans="2:45" s="1" customFormat="1" ht="14.25" x14ac:dyDescent="0.2">
      <c r="B493" s="31" t="s">
        <v>4794</v>
      </c>
      <c r="C493" s="32" t="s">
        <v>1776</v>
      </c>
      <c r="D493" s="31" t="s">
        <v>1777</v>
      </c>
      <c r="E493" s="31" t="s">
        <v>13</v>
      </c>
      <c r="F493" s="31" t="s">
        <v>11</v>
      </c>
      <c r="G493" s="31" t="s">
        <v>19</v>
      </c>
      <c r="H493" s="31" t="s">
        <v>20</v>
      </c>
      <c r="I493" s="31" t="s">
        <v>10</v>
      </c>
      <c r="J493" s="31" t="s">
        <v>12</v>
      </c>
      <c r="K493" s="31" t="s">
        <v>1778</v>
      </c>
      <c r="L493" s="33">
        <v>3356</v>
      </c>
      <c r="M493" s="150">
        <v>176749.16192300001</v>
      </c>
      <c r="N493" s="34">
        <v>-168123</v>
      </c>
      <c r="O493" s="34">
        <v>69809.171137013778</v>
      </c>
      <c r="P493" s="30">
        <v>124126.16192300001</v>
      </c>
      <c r="Q493" s="35">
        <v>9959.5921039999994</v>
      </c>
      <c r="R493" s="36">
        <v>0</v>
      </c>
      <c r="S493" s="36">
        <v>3453.8530765727551</v>
      </c>
      <c r="T493" s="36">
        <v>3258.1469234272449</v>
      </c>
      <c r="U493" s="37">
        <v>6712.0361944816923</v>
      </c>
      <c r="V493" s="38">
        <v>16671.628298481693</v>
      </c>
      <c r="W493" s="34">
        <v>140797.7902214817</v>
      </c>
      <c r="X493" s="34">
        <v>6475.9745185727661</v>
      </c>
      <c r="Y493" s="33">
        <v>134321.81570290893</v>
      </c>
      <c r="Z493" s="144">
        <v>0</v>
      </c>
      <c r="AA493" s="34">
        <v>2081.9084801178747</v>
      </c>
      <c r="AB493" s="34">
        <v>27079.041339425799</v>
      </c>
      <c r="AC493" s="34">
        <v>14067.39</v>
      </c>
      <c r="AD493" s="34">
        <v>4913.5871518000004</v>
      </c>
      <c r="AE493" s="34">
        <v>825.55</v>
      </c>
      <c r="AF493" s="34">
        <v>48967.476971343676</v>
      </c>
      <c r="AG493" s="136">
        <v>108000</v>
      </c>
      <c r="AH493" s="34">
        <v>115500</v>
      </c>
      <c r="AI493" s="34">
        <v>0</v>
      </c>
      <c r="AJ493" s="34">
        <v>7500</v>
      </c>
      <c r="AK493" s="34">
        <v>7500</v>
      </c>
      <c r="AL493" s="34">
        <v>108000</v>
      </c>
      <c r="AM493" s="34">
        <v>108000</v>
      </c>
      <c r="AN493" s="34">
        <v>0</v>
      </c>
      <c r="AO493" s="34">
        <v>124126.16192300001</v>
      </c>
      <c r="AP493" s="34">
        <v>116626.16192300001</v>
      </c>
      <c r="AQ493" s="34">
        <v>7500</v>
      </c>
      <c r="AR493" s="34">
        <v>-168123</v>
      </c>
      <c r="AS493" s="34">
        <v>0</v>
      </c>
    </row>
    <row r="494" spans="2:45" s="1" customFormat="1" ht="14.25" x14ac:dyDescent="0.2">
      <c r="B494" s="31" t="s">
        <v>4794</v>
      </c>
      <c r="C494" s="32" t="s">
        <v>760</v>
      </c>
      <c r="D494" s="31" t="s">
        <v>761</v>
      </c>
      <c r="E494" s="31" t="s">
        <v>13</v>
      </c>
      <c r="F494" s="31" t="s">
        <v>11</v>
      </c>
      <c r="G494" s="31" t="s">
        <v>19</v>
      </c>
      <c r="H494" s="31" t="s">
        <v>20</v>
      </c>
      <c r="I494" s="31" t="s">
        <v>10</v>
      </c>
      <c r="J494" s="31" t="s">
        <v>12</v>
      </c>
      <c r="K494" s="31" t="s">
        <v>762</v>
      </c>
      <c r="L494" s="33">
        <v>1256</v>
      </c>
      <c r="M494" s="150">
        <v>78507.462908000001</v>
      </c>
      <c r="N494" s="34">
        <v>-38797</v>
      </c>
      <c r="O494" s="34">
        <v>15711.352160868275</v>
      </c>
      <c r="P494" s="30">
        <v>84194.462908000001</v>
      </c>
      <c r="Q494" s="35">
        <v>4980.6873509999996</v>
      </c>
      <c r="R494" s="36">
        <v>0</v>
      </c>
      <c r="S494" s="36">
        <v>2922.5094674296938</v>
      </c>
      <c r="T494" s="36">
        <v>-22.184894473836266</v>
      </c>
      <c r="U494" s="37">
        <v>2900.3402129654905</v>
      </c>
      <c r="V494" s="38">
        <v>7881.0275639654901</v>
      </c>
      <c r="W494" s="34">
        <v>92075.490471965488</v>
      </c>
      <c r="X494" s="34">
        <v>5479.7052514296956</v>
      </c>
      <c r="Y494" s="33">
        <v>86595.785220535792</v>
      </c>
      <c r="Z494" s="144">
        <v>0</v>
      </c>
      <c r="AA494" s="34">
        <v>839.25141832734585</v>
      </c>
      <c r="AB494" s="34">
        <v>9819.9835379186934</v>
      </c>
      <c r="AC494" s="34">
        <v>5264.79</v>
      </c>
      <c r="AD494" s="34">
        <v>2104.06747</v>
      </c>
      <c r="AE494" s="34">
        <v>0</v>
      </c>
      <c r="AF494" s="34">
        <v>18028.092426246039</v>
      </c>
      <c r="AG494" s="136">
        <v>49715</v>
      </c>
      <c r="AH494" s="34">
        <v>52855</v>
      </c>
      <c r="AI494" s="34">
        <v>0</v>
      </c>
      <c r="AJ494" s="34">
        <v>3140</v>
      </c>
      <c r="AK494" s="34">
        <v>3140</v>
      </c>
      <c r="AL494" s="34">
        <v>49715</v>
      </c>
      <c r="AM494" s="34">
        <v>49715</v>
      </c>
      <c r="AN494" s="34">
        <v>0</v>
      </c>
      <c r="AO494" s="34">
        <v>84194.462908000001</v>
      </c>
      <c r="AP494" s="34">
        <v>81054.462908000001</v>
      </c>
      <c r="AQ494" s="34">
        <v>3140</v>
      </c>
      <c r="AR494" s="34">
        <v>-38797</v>
      </c>
      <c r="AS494" s="34">
        <v>0</v>
      </c>
    </row>
    <row r="495" spans="2:45" s="1" customFormat="1" ht="14.25" x14ac:dyDescent="0.2">
      <c r="B495" s="31" t="s">
        <v>4794</v>
      </c>
      <c r="C495" s="32" t="s">
        <v>602</v>
      </c>
      <c r="D495" s="31" t="s">
        <v>603</v>
      </c>
      <c r="E495" s="31" t="s">
        <v>13</v>
      </c>
      <c r="F495" s="31" t="s">
        <v>11</v>
      </c>
      <c r="G495" s="31" t="s">
        <v>19</v>
      </c>
      <c r="H495" s="31" t="s">
        <v>20</v>
      </c>
      <c r="I495" s="31" t="s">
        <v>10</v>
      </c>
      <c r="J495" s="31" t="s">
        <v>21</v>
      </c>
      <c r="K495" s="31" t="s">
        <v>604</v>
      </c>
      <c r="L495" s="33">
        <v>902</v>
      </c>
      <c r="M495" s="150">
        <v>51638.413230999999</v>
      </c>
      <c r="N495" s="34">
        <v>-52035</v>
      </c>
      <c r="O495" s="34">
        <v>40066.985201092772</v>
      </c>
      <c r="P495" s="30">
        <v>29146.413230999999</v>
      </c>
      <c r="Q495" s="35">
        <v>4589.4641419999998</v>
      </c>
      <c r="R495" s="36">
        <v>0</v>
      </c>
      <c r="S495" s="36">
        <v>1587.2629280006095</v>
      </c>
      <c r="T495" s="36">
        <v>6317.774652556197</v>
      </c>
      <c r="U495" s="37">
        <v>7905.0802084975076</v>
      </c>
      <c r="V495" s="38">
        <v>12494.544350497508</v>
      </c>
      <c r="W495" s="34">
        <v>41640.957581497511</v>
      </c>
      <c r="X495" s="34">
        <v>10696.080880093392</v>
      </c>
      <c r="Y495" s="33">
        <v>30944.876701404119</v>
      </c>
      <c r="Z495" s="144">
        <v>0</v>
      </c>
      <c r="AA495" s="34">
        <v>2386.1460792915941</v>
      </c>
      <c r="AB495" s="34">
        <v>4027.7374300156871</v>
      </c>
      <c r="AC495" s="34">
        <v>5372.28</v>
      </c>
      <c r="AD495" s="34">
        <v>351.5</v>
      </c>
      <c r="AE495" s="34">
        <v>610.23</v>
      </c>
      <c r="AF495" s="34">
        <v>12747.89350930728</v>
      </c>
      <c r="AG495" s="136">
        <v>49478</v>
      </c>
      <c r="AH495" s="34">
        <v>50070</v>
      </c>
      <c r="AI495" s="34">
        <v>168</v>
      </c>
      <c r="AJ495" s="34">
        <v>760</v>
      </c>
      <c r="AK495" s="34">
        <v>592</v>
      </c>
      <c r="AL495" s="34">
        <v>49310</v>
      </c>
      <c r="AM495" s="34">
        <v>49310</v>
      </c>
      <c r="AN495" s="34">
        <v>0</v>
      </c>
      <c r="AO495" s="34">
        <v>29146.413230999999</v>
      </c>
      <c r="AP495" s="34">
        <v>28554.413230999999</v>
      </c>
      <c r="AQ495" s="34">
        <v>592</v>
      </c>
      <c r="AR495" s="34">
        <v>-52035</v>
      </c>
      <c r="AS495" s="34">
        <v>0</v>
      </c>
    </row>
    <row r="496" spans="2:45" s="1" customFormat="1" ht="14.25" x14ac:dyDescent="0.2">
      <c r="B496" s="31" t="s">
        <v>4794</v>
      </c>
      <c r="C496" s="32" t="s">
        <v>3120</v>
      </c>
      <c r="D496" s="31" t="s">
        <v>3121</v>
      </c>
      <c r="E496" s="31" t="s">
        <v>13</v>
      </c>
      <c r="F496" s="31" t="s">
        <v>11</v>
      </c>
      <c r="G496" s="31" t="s">
        <v>19</v>
      </c>
      <c r="H496" s="31" t="s">
        <v>20</v>
      </c>
      <c r="I496" s="31" t="s">
        <v>10</v>
      </c>
      <c r="J496" s="31" t="s">
        <v>21</v>
      </c>
      <c r="K496" s="31" t="s">
        <v>3122</v>
      </c>
      <c r="L496" s="33">
        <v>194</v>
      </c>
      <c r="M496" s="150">
        <v>16218.642411999999</v>
      </c>
      <c r="N496" s="34">
        <v>-10067</v>
      </c>
      <c r="O496" s="34">
        <v>3662.7203675165892</v>
      </c>
      <c r="P496" s="30">
        <v>8521.1564119999985</v>
      </c>
      <c r="Q496" s="35">
        <v>722.95636300000001</v>
      </c>
      <c r="R496" s="36">
        <v>0</v>
      </c>
      <c r="S496" s="36">
        <v>0</v>
      </c>
      <c r="T496" s="36">
        <v>388</v>
      </c>
      <c r="U496" s="37">
        <v>388.00209229125397</v>
      </c>
      <c r="V496" s="38">
        <v>1110.958455291254</v>
      </c>
      <c r="W496" s="34">
        <v>9632.1148672912532</v>
      </c>
      <c r="X496" s="34">
        <v>1.8189900000000001E-12</v>
      </c>
      <c r="Y496" s="33">
        <v>9632.1148672912514</v>
      </c>
      <c r="Z496" s="144">
        <v>0</v>
      </c>
      <c r="AA496" s="34">
        <v>1839.2971471214203</v>
      </c>
      <c r="AB496" s="34">
        <v>1932.3853612606918</v>
      </c>
      <c r="AC496" s="34">
        <v>6300.3899999999994</v>
      </c>
      <c r="AD496" s="34">
        <v>0</v>
      </c>
      <c r="AE496" s="34">
        <v>0</v>
      </c>
      <c r="AF496" s="34">
        <v>10072.072508382113</v>
      </c>
      <c r="AG496" s="136">
        <v>0</v>
      </c>
      <c r="AH496" s="34">
        <v>2697.5139999999997</v>
      </c>
      <c r="AI496" s="34">
        <v>0</v>
      </c>
      <c r="AJ496" s="34">
        <v>800</v>
      </c>
      <c r="AK496" s="34">
        <v>800</v>
      </c>
      <c r="AL496" s="34">
        <v>0</v>
      </c>
      <c r="AM496" s="34">
        <v>1897.5139999999997</v>
      </c>
      <c r="AN496" s="34">
        <v>1897.5139999999997</v>
      </c>
      <c r="AO496" s="34">
        <v>8521.1564119999985</v>
      </c>
      <c r="AP496" s="34">
        <v>5823.6424119999992</v>
      </c>
      <c r="AQ496" s="34">
        <v>2697.5139999999992</v>
      </c>
      <c r="AR496" s="34">
        <v>-10067</v>
      </c>
      <c r="AS496" s="34">
        <v>0</v>
      </c>
    </row>
    <row r="497" spans="2:45" s="1" customFormat="1" ht="14.25" x14ac:dyDescent="0.2">
      <c r="B497" s="31" t="s">
        <v>4794</v>
      </c>
      <c r="C497" s="32" t="s">
        <v>1196</v>
      </c>
      <c r="D497" s="31" t="s">
        <v>1197</v>
      </c>
      <c r="E497" s="31" t="s">
        <v>13</v>
      </c>
      <c r="F497" s="31" t="s">
        <v>11</v>
      </c>
      <c r="G497" s="31" t="s">
        <v>19</v>
      </c>
      <c r="H497" s="31" t="s">
        <v>20</v>
      </c>
      <c r="I497" s="31" t="s">
        <v>10</v>
      </c>
      <c r="J497" s="31" t="s">
        <v>12</v>
      </c>
      <c r="K497" s="31" t="s">
        <v>1198</v>
      </c>
      <c r="L497" s="33">
        <v>3521</v>
      </c>
      <c r="M497" s="150">
        <v>305353.05422400002</v>
      </c>
      <c r="N497" s="34">
        <v>-65214</v>
      </c>
      <c r="O497" s="34">
        <v>25410.478137973616</v>
      </c>
      <c r="P497" s="30">
        <v>303558.04422400001</v>
      </c>
      <c r="Q497" s="35">
        <v>5776.6967500000001</v>
      </c>
      <c r="R497" s="36">
        <v>0</v>
      </c>
      <c r="S497" s="36">
        <v>4059.451465144416</v>
      </c>
      <c r="T497" s="36">
        <v>2982.548534855584</v>
      </c>
      <c r="U497" s="37">
        <v>7042.0379740077587</v>
      </c>
      <c r="V497" s="38">
        <v>12818.734724007758</v>
      </c>
      <c r="W497" s="34">
        <v>316376.77894800779</v>
      </c>
      <c r="X497" s="34">
        <v>7611.4714971443755</v>
      </c>
      <c r="Y497" s="33">
        <v>308765.30745086342</v>
      </c>
      <c r="Z497" s="144">
        <v>1130.1174763245695</v>
      </c>
      <c r="AA497" s="34">
        <v>32100.151679484035</v>
      </c>
      <c r="AB497" s="34">
        <v>28233.227303633084</v>
      </c>
      <c r="AC497" s="34">
        <v>33429.949999999997</v>
      </c>
      <c r="AD497" s="34">
        <v>4984.8600000000006</v>
      </c>
      <c r="AE497" s="34">
        <v>4232.18</v>
      </c>
      <c r="AF497" s="34">
        <v>104110.48645944169</v>
      </c>
      <c r="AG497" s="136">
        <v>21360</v>
      </c>
      <c r="AH497" s="34">
        <v>69019.989999999991</v>
      </c>
      <c r="AI497" s="34">
        <v>0</v>
      </c>
      <c r="AJ497" s="34">
        <v>29620</v>
      </c>
      <c r="AK497" s="34">
        <v>29620</v>
      </c>
      <c r="AL497" s="34">
        <v>21360</v>
      </c>
      <c r="AM497" s="34">
        <v>39399.99</v>
      </c>
      <c r="AN497" s="34">
        <v>18039.989999999998</v>
      </c>
      <c r="AO497" s="34">
        <v>303558.04422400001</v>
      </c>
      <c r="AP497" s="34">
        <v>255898.05422400002</v>
      </c>
      <c r="AQ497" s="34">
        <v>47659.989999999991</v>
      </c>
      <c r="AR497" s="34">
        <v>-65214</v>
      </c>
      <c r="AS497" s="34">
        <v>0</v>
      </c>
    </row>
    <row r="498" spans="2:45" s="1" customFormat="1" ht="14.25" x14ac:dyDescent="0.2">
      <c r="B498" s="31" t="s">
        <v>4794</v>
      </c>
      <c r="C498" s="32" t="s">
        <v>1328</v>
      </c>
      <c r="D498" s="31" t="s">
        <v>1329</v>
      </c>
      <c r="E498" s="31" t="s">
        <v>13</v>
      </c>
      <c r="F498" s="31" t="s">
        <v>11</v>
      </c>
      <c r="G498" s="31" t="s">
        <v>19</v>
      </c>
      <c r="H498" s="31" t="s">
        <v>20</v>
      </c>
      <c r="I498" s="31" t="s">
        <v>10</v>
      </c>
      <c r="J498" s="31" t="s">
        <v>21</v>
      </c>
      <c r="K498" s="31" t="s">
        <v>1330</v>
      </c>
      <c r="L498" s="33">
        <v>539</v>
      </c>
      <c r="M498" s="150">
        <v>36420.126128999997</v>
      </c>
      <c r="N498" s="34">
        <v>-11173.919999999998</v>
      </c>
      <c r="O498" s="34">
        <v>4088.3424065539948</v>
      </c>
      <c r="P498" s="30">
        <v>29462.565128999995</v>
      </c>
      <c r="Q498" s="35">
        <v>647.81972599999995</v>
      </c>
      <c r="R498" s="36">
        <v>0</v>
      </c>
      <c r="S498" s="36">
        <v>316.06876571440711</v>
      </c>
      <c r="T498" s="36">
        <v>761.93123428559284</v>
      </c>
      <c r="U498" s="37">
        <v>1078.005813118484</v>
      </c>
      <c r="V498" s="38">
        <v>1725.8255391184839</v>
      </c>
      <c r="W498" s="34">
        <v>31188.390668118478</v>
      </c>
      <c r="X498" s="34">
        <v>592.62893571440509</v>
      </c>
      <c r="Y498" s="33">
        <v>30595.761732404073</v>
      </c>
      <c r="Z498" s="144">
        <v>0</v>
      </c>
      <c r="AA498" s="34">
        <v>1421.4732441322121</v>
      </c>
      <c r="AB498" s="34">
        <v>4600.3693256207898</v>
      </c>
      <c r="AC498" s="34">
        <v>7658.18</v>
      </c>
      <c r="AD498" s="34">
        <v>339</v>
      </c>
      <c r="AE498" s="34">
        <v>0</v>
      </c>
      <c r="AF498" s="34">
        <v>14019.022569753002</v>
      </c>
      <c r="AG498" s="136">
        <v>0</v>
      </c>
      <c r="AH498" s="34">
        <v>6768.3589999999986</v>
      </c>
      <c r="AI498" s="34">
        <v>0</v>
      </c>
      <c r="AJ498" s="34">
        <v>1496.4</v>
      </c>
      <c r="AK498" s="34">
        <v>1496.4</v>
      </c>
      <c r="AL498" s="34">
        <v>0</v>
      </c>
      <c r="AM498" s="34">
        <v>5271.9589999999989</v>
      </c>
      <c r="AN498" s="34">
        <v>5271.9589999999989</v>
      </c>
      <c r="AO498" s="34">
        <v>29462.565128999995</v>
      </c>
      <c r="AP498" s="34">
        <v>22694.206128999995</v>
      </c>
      <c r="AQ498" s="34">
        <v>6768.3589999999967</v>
      </c>
      <c r="AR498" s="34">
        <v>-11173.919999999998</v>
      </c>
      <c r="AS498" s="34">
        <v>0</v>
      </c>
    </row>
    <row r="499" spans="2:45" s="1" customFormat="1" ht="14.25" x14ac:dyDescent="0.2">
      <c r="B499" s="31" t="s">
        <v>4794</v>
      </c>
      <c r="C499" s="32" t="s">
        <v>3153</v>
      </c>
      <c r="D499" s="31" t="s">
        <v>3154</v>
      </c>
      <c r="E499" s="31" t="s">
        <v>13</v>
      </c>
      <c r="F499" s="31" t="s">
        <v>11</v>
      </c>
      <c r="G499" s="31" t="s">
        <v>19</v>
      </c>
      <c r="H499" s="31" t="s">
        <v>20</v>
      </c>
      <c r="I499" s="31" t="s">
        <v>10</v>
      </c>
      <c r="J499" s="31" t="s">
        <v>14</v>
      </c>
      <c r="K499" s="31" t="s">
        <v>3155</v>
      </c>
      <c r="L499" s="33">
        <v>9184</v>
      </c>
      <c r="M499" s="150">
        <v>339483.66320100002</v>
      </c>
      <c r="N499" s="34">
        <v>-39088</v>
      </c>
      <c r="O499" s="34">
        <v>8700.3914587097461</v>
      </c>
      <c r="P499" s="30">
        <v>313644.37520100002</v>
      </c>
      <c r="Q499" s="35">
        <v>22005.328341</v>
      </c>
      <c r="R499" s="36">
        <v>0</v>
      </c>
      <c r="S499" s="36">
        <v>17095.816588577993</v>
      </c>
      <c r="T499" s="36">
        <v>1272.1834114220073</v>
      </c>
      <c r="U499" s="37">
        <v>18368.099049499364</v>
      </c>
      <c r="V499" s="38">
        <v>40373.427390499361</v>
      </c>
      <c r="W499" s="34">
        <v>354017.80259149941</v>
      </c>
      <c r="X499" s="34">
        <v>32054.656103577989</v>
      </c>
      <c r="Y499" s="33">
        <v>321963.14648792142</v>
      </c>
      <c r="Z499" s="144">
        <v>0</v>
      </c>
      <c r="AA499" s="34">
        <v>15013.98852149897</v>
      </c>
      <c r="AB499" s="34">
        <v>63905.894338314836</v>
      </c>
      <c r="AC499" s="34">
        <v>38496.69</v>
      </c>
      <c r="AD499" s="34">
        <v>16497.636656414048</v>
      </c>
      <c r="AE499" s="34">
        <v>182.88</v>
      </c>
      <c r="AF499" s="34">
        <v>134097.08951622786</v>
      </c>
      <c r="AG499" s="136">
        <v>91768</v>
      </c>
      <c r="AH499" s="34">
        <v>120959.712</v>
      </c>
      <c r="AI499" s="34">
        <v>5505</v>
      </c>
      <c r="AJ499" s="34">
        <v>20000</v>
      </c>
      <c r="AK499" s="34">
        <v>14495</v>
      </c>
      <c r="AL499" s="34">
        <v>86263</v>
      </c>
      <c r="AM499" s="34">
        <v>100959.712</v>
      </c>
      <c r="AN499" s="34">
        <v>14696.712</v>
      </c>
      <c r="AO499" s="34">
        <v>313644.37520100002</v>
      </c>
      <c r="AP499" s="34">
        <v>284452.66320100002</v>
      </c>
      <c r="AQ499" s="34">
        <v>29191.712</v>
      </c>
      <c r="AR499" s="34">
        <v>-86224</v>
      </c>
      <c r="AS499" s="34">
        <v>47136</v>
      </c>
    </row>
    <row r="500" spans="2:45" s="1" customFormat="1" ht="14.25" x14ac:dyDescent="0.2">
      <c r="B500" s="31" t="s">
        <v>4794</v>
      </c>
      <c r="C500" s="32" t="s">
        <v>3147</v>
      </c>
      <c r="D500" s="31" t="s">
        <v>3148</v>
      </c>
      <c r="E500" s="31" t="s">
        <v>13</v>
      </c>
      <c r="F500" s="31" t="s">
        <v>11</v>
      </c>
      <c r="G500" s="31" t="s">
        <v>19</v>
      </c>
      <c r="H500" s="31" t="s">
        <v>20</v>
      </c>
      <c r="I500" s="31" t="s">
        <v>10</v>
      </c>
      <c r="J500" s="31" t="s">
        <v>14</v>
      </c>
      <c r="K500" s="31" t="s">
        <v>3149</v>
      </c>
      <c r="L500" s="33">
        <v>6588</v>
      </c>
      <c r="M500" s="150">
        <v>443387.41560800001</v>
      </c>
      <c r="N500" s="34">
        <v>-124510.40000000002</v>
      </c>
      <c r="O500" s="34">
        <v>0</v>
      </c>
      <c r="P500" s="30">
        <v>346090.01560799999</v>
      </c>
      <c r="Q500" s="35">
        <v>33952.488990999998</v>
      </c>
      <c r="R500" s="36">
        <v>0</v>
      </c>
      <c r="S500" s="36">
        <v>21932.850123436994</v>
      </c>
      <c r="T500" s="36">
        <v>-473.24071994739279</v>
      </c>
      <c r="U500" s="37">
        <v>21459.725124502667</v>
      </c>
      <c r="V500" s="38">
        <v>55412.214115502662</v>
      </c>
      <c r="W500" s="34">
        <v>401502.22972350265</v>
      </c>
      <c r="X500" s="34">
        <v>41124.093981437036</v>
      </c>
      <c r="Y500" s="33">
        <v>360378.13574206561</v>
      </c>
      <c r="Z500" s="144">
        <v>185175.94706035429</v>
      </c>
      <c r="AA500" s="34">
        <v>52849.684879765453</v>
      </c>
      <c r="AB500" s="34">
        <v>100602.5217471815</v>
      </c>
      <c r="AC500" s="34">
        <v>27615.01</v>
      </c>
      <c r="AD500" s="34">
        <v>10359.845407940393</v>
      </c>
      <c r="AE500" s="34">
        <v>19356.14</v>
      </c>
      <c r="AF500" s="34">
        <v>395959.14909524162</v>
      </c>
      <c r="AG500" s="136">
        <v>218980</v>
      </c>
      <c r="AH500" s="34">
        <v>218980</v>
      </c>
      <c r="AI500" s="34">
        <v>61060</v>
      </c>
      <c r="AJ500" s="34">
        <v>61060</v>
      </c>
      <c r="AK500" s="34">
        <v>0</v>
      </c>
      <c r="AL500" s="34">
        <v>157920</v>
      </c>
      <c r="AM500" s="34">
        <v>157920</v>
      </c>
      <c r="AN500" s="34">
        <v>0</v>
      </c>
      <c r="AO500" s="34">
        <v>346090.01560799999</v>
      </c>
      <c r="AP500" s="34">
        <v>346090.01560799999</v>
      </c>
      <c r="AQ500" s="34">
        <v>0</v>
      </c>
      <c r="AR500" s="34">
        <v>-124510.40000000002</v>
      </c>
      <c r="AS500" s="34">
        <v>0</v>
      </c>
    </row>
    <row r="501" spans="2:45" s="1" customFormat="1" ht="14.25" x14ac:dyDescent="0.2">
      <c r="B501" s="31" t="s">
        <v>4794</v>
      </c>
      <c r="C501" s="32" t="s">
        <v>3760</v>
      </c>
      <c r="D501" s="31" t="s">
        <v>3761</v>
      </c>
      <c r="E501" s="31" t="s">
        <v>13</v>
      </c>
      <c r="F501" s="31" t="s">
        <v>11</v>
      </c>
      <c r="G501" s="31" t="s">
        <v>19</v>
      </c>
      <c r="H501" s="31" t="s">
        <v>20</v>
      </c>
      <c r="I501" s="31" t="s">
        <v>10</v>
      </c>
      <c r="J501" s="31" t="s">
        <v>12</v>
      </c>
      <c r="K501" s="31" t="s">
        <v>3762</v>
      </c>
      <c r="L501" s="33">
        <v>2114</v>
      </c>
      <c r="M501" s="150">
        <v>49916.602357999996</v>
      </c>
      <c r="N501" s="34">
        <v>-95853</v>
      </c>
      <c r="O501" s="34">
        <v>51148.423998002734</v>
      </c>
      <c r="P501" s="30">
        <v>-31267.437642000004</v>
      </c>
      <c r="Q501" s="35">
        <v>4677.8529060000001</v>
      </c>
      <c r="R501" s="36">
        <v>31267.437642000004</v>
      </c>
      <c r="S501" s="36">
        <v>2959.351307429708</v>
      </c>
      <c r="T501" s="36">
        <v>39559.170739310503</v>
      </c>
      <c r="U501" s="37">
        <v>73786.357579766307</v>
      </c>
      <c r="V501" s="38">
        <v>78464.210485766307</v>
      </c>
      <c r="W501" s="34">
        <v>78464.210485766307</v>
      </c>
      <c r="X501" s="34">
        <v>54608.787187432434</v>
      </c>
      <c r="Y501" s="33">
        <v>23855.423298333873</v>
      </c>
      <c r="Z501" s="144">
        <v>0</v>
      </c>
      <c r="AA501" s="34">
        <v>2488.8718249077647</v>
      </c>
      <c r="AB501" s="34">
        <v>9915.1163068118676</v>
      </c>
      <c r="AC501" s="34">
        <v>8861.2800000000007</v>
      </c>
      <c r="AD501" s="34">
        <v>291.5</v>
      </c>
      <c r="AE501" s="34">
        <v>0</v>
      </c>
      <c r="AF501" s="34">
        <v>21556.768131719633</v>
      </c>
      <c r="AG501" s="136">
        <v>0</v>
      </c>
      <c r="AH501" s="34">
        <v>25937.96</v>
      </c>
      <c r="AI501" s="34">
        <v>0</v>
      </c>
      <c r="AJ501" s="34">
        <v>2282.3000000000002</v>
      </c>
      <c r="AK501" s="34">
        <v>2282.3000000000002</v>
      </c>
      <c r="AL501" s="34">
        <v>0</v>
      </c>
      <c r="AM501" s="34">
        <v>23655.66</v>
      </c>
      <c r="AN501" s="34">
        <v>23655.66</v>
      </c>
      <c r="AO501" s="34">
        <v>-31267.437642000004</v>
      </c>
      <c r="AP501" s="34">
        <v>-57205.397642000011</v>
      </c>
      <c r="AQ501" s="34">
        <v>25937.96</v>
      </c>
      <c r="AR501" s="34">
        <v>-104699</v>
      </c>
      <c r="AS501" s="34">
        <v>8846</v>
      </c>
    </row>
    <row r="502" spans="2:45" s="1" customFormat="1" ht="14.25" x14ac:dyDescent="0.2">
      <c r="B502" s="31" t="s">
        <v>4794</v>
      </c>
      <c r="C502" s="32" t="s">
        <v>4434</v>
      </c>
      <c r="D502" s="31" t="s">
        <v>4435</v>
      </c>
      <c r="E502" s="31" t="s">
        <v>13</v>
      </c>
      <c r="F502" s="31" t="s">
        <v>11</v>
      </c>
      <c r="G502" s="31" t="s">
        <v>19</v>
      </c>
      <c r="H502" s="31" t="s">
        <v>20</v>
      </c>
      <c r="I502" s="31" t="s">
        <v>10</v>
      </c>
      <c r="J502" s="31" t="s">
        <v>21</v>
      </c>
      <c r="K502" s="31" t="s">
        <v>4436</v>
      </c>
      <c r="L502" s="33">
        <v>556</v>
      </c>
      <c r="M502" s="150">
        <v>37143.695953000002</v>
      </c>
      <c r="N502" s="34">
        <v>-1820</v>
      </c>
      <c r="O502" s="34">
        <v>0</v>
      </c>
      <c r="P502" s="30">
        <v>29707.301548300005</v>
      </c>
      <c r="Q502" s="35">
        <v>321.902601</v>
      </c>
      <c r="R502" s="36">
        <v>0</v>
      </c>
      <c r="S502" s="36">
        <v>77.109947428601032</v>
      </c>
      <c r="T502" s="36">
        <v>1034.8900525713989</v>
      </c>
      <c r="U502" s="37">
        <v>1112.0059964635939</v>
      </c>
      <c r="V502" s="38">
        <v>1433.9085974635939</v>
      </c>
      <c r="W502" s="34">
        <v>31141.210145763598</v>
      </c>
      <c r="X502" s="34">
        <v>144.5811514285997</v>
      </c>
      <c r="Y502" s="33">
        <v>30996.628994334998</v>
      </c>
      <c r="Z502" s="144">
        <v>0</v>
      </c>
      <c r="AA502" s="34">
        <v>10740.1285229849</v>
      </c>
      <c r="AB502" s="34">
        <v>4251.9278820473874</v>
      </c>
      <c r="AC502" s="34">
        <v>11921.460000000001</v>
      </c>
      <c r="AD502" s="34">
        <v>904.25406637674996</v>
      </c>
      <c r="AE502" s="34">
        <v>874.35</v>
      </c>
      <c r="AF502" s="34">
        <v>28692.120471409035</v>
      </c>
      <c r="AG502" s="136">
        <v>4069</v>
      </c>
      <c r="AH502" s="34">
        <v>9152.6055952999995</v>
      </c>
      <c r="AI502" s="34">
        <v>0</v>
      </c>
      <c r="AJ502" s="34">
        <v>3714.3695953000006</v>
      </c>
      <c r="AK502" s="34">
        <v>3714.3695953000006</v>
      </c>
      <c r="AL502" s="34">
        <v>4069</v>
      </c>
      <c r="AM502" s="34">
        <v>5438.235999999999</v>
      </c>
      <c r="AN502" s="34">
        <v>1369.235999999999</v>
      </c>
      <c r="AO502" s="34">
        <v>29707.301548300005</v>
      </c>
      <c r="AP502" s="34">
        <v>24623.695953000009</v>
      </c>
      <c r="AQ502" s="34">
        <v>5083.6055953000032</v>
      </c>
      <c r="AR502" s="34">
        <v>-1820</v>
      </c>
      <c r="AS502" s="34">
        <v>0</v>
      </c>
    </row>
    <row r="503" spans="2:45" s="1" customFormat="1" ht="14.25" x14ac:dyDescent="0.2">
      <c r="B503" s="31" t="s">
        <v>4794</v>
      </c>
      <c r="C503" s="32" t="s">
        <v>892</v>
      </c>
      <c r="D503" s="31" t="s">
        <v>893</v>
      </c>
      <c r="E503" s="31" t="s">
        <v>13</v>
      </c>
      <c r="F503" s="31" t="s">
        <v>11</v>
      </c>
      <c r="G503" s="31" t="s">
        <v>19</v>
      </c>
      <c r="H503" s="31" t="s">
        <v>20</v>
      </c>
      <c r="I503" s="31" t="s">
        <v>10</v>
      </c>
      <c r="J503" s="31" t="s">
        <v>21</v>
      </c>
      <c r="K503" s="31" t="s">
        <v>894</v>
      </c>
      <c r="L503" s="33">
        <v>493</v>
      </c>
      <c r="M503" s="150">
        <v>23404.291837000001</v>
      </c>
      <c r="N503" s="34">
        <v>-18172</v>
      </c>
      <c r="O503" s="34">
        <v>0</v>
      </c>
      <c r="P503" s="30">
        <v>11207.524837000001</v>
      </c>
      <c r="Q503" s="35">
        <v>1287.177987</v>
      </c>
      <c r="R503" s="36">
        <v>0</v>
      </c>
      <c r="S503" s="36">
        <v>832.5931634288911</v>
      </c>
      <c r="T503" s="36">
        <v>153.4068365711089</v>
      </c>
      <c r="U503" s="37">
        <v>986.00531700818658</v>
      </c>
      <c r="V503" s="38">
        <v>2273.1833040081865</v>
      </c>
      <c r="W503" s="34">
        <v>13480.708141008188</v>
      </c>
      <c r="X503" s="34">
        <v>1561.1121814288945</v>
      </c>
      <c r="Y503" s="33">
        <v>11919.595959579294</v>
      </c>
      <c r="Z503" s="144">
        <v>1954.194299545695</v>
      </c>
      <c r="AA503" s="34">
        <v>7839.3409857024581</v>
      </c>
      <c r="AB503" s="34">
        <v>3859.2489858936274</v>
      </c>
      <c r="AC503" s="34">
        <v>3748.4000000000005</v>
      </c>
      <c r="AD503" s="34">
        <v>466.39017674839999</v>
      </c>
      <c r="AE503" s="34">
        <v>0</v>
      </c>
      <c r="AF503" s="34">
        <v>17867.57444789018</v>
      </c>
      <c r="AG503" s="136">
        <v>0</v>
      </c>
      <c r="AH503" s="34">
        <v>5975.2329999999993</v>
      </c>
      <c r="AI503" s="34">
        <v>0</v>
      </c>
      <c r="AJ503" s="34">
        <v>1153.2</v>
      </c>
      <c r="AK503" s="34">
        <v>1153.2</v>
      </c>
      <c r="AL503" s="34">
        <v>0</v>
      </c>
      <c r="AM503" s="34">
        <v>4822.0329999999994</v>
      </c>
      <c r="AN503" s="34">
        <v>4822.0329999999994</v>
      </c>
      <c r="AO503" s="34">
        <v>11207.524837000001</v>
      </c>
      <c r="AP503" s="34">
        <v>5232.2918370000007</v>
      </c>
      <c r="AQ503" s="34">
        <v>5975.2330000000002</v>
      </c>
      <c r="AR503" s="34">
        <v>-18172</v>
      </c>
      <c r="AS503" s="34">
        <v>0</v>
      </c>
    </row>
    <row r="504" spans="2:45" s="1" customFormat="1" ht="14.25" x14ac:dyDescent="0.2">
      <c r="B504" s="31" t="s">
        <v>4794</v>
      </c>
      <c r="C504" s="32" t="s">
        <v>4500</v>
      </c>
      <c r="D504" s="31" t="s">
        <v>4501</v>
      </c>
      <c r="E504" s="31" t="s">
        <v>13</v>
      </c>
      <c r="F504" s="31" t="s">
        <v>11</v>
      </c>
      <c r="G504" s="31" t="s">
        <v>19</v>
      </c>
      <c r="H504" s="31" t="s">
        <v>20</v>
      </c>
      <c r="I504" s="31" t="s">
        <v>10</v>
      </c>
      <c r="J504" s="31" t="s">
        <v>14</v>
      </c>
      <c r="K504" s="31" t="s">
        <v>4502</v>
      </c>
      <c r="L504" s="33">
        <v>5406</v>
      </c>
      <c r="M504" s="150">
        <v>395162.66259699996</v>
      </c>
      <c r="N504" s="34">
        <v>157588</v>
      </c>
      <c r="O504" s="34">
        <v>0</v>
      </c>
      <c r="P504" s="30">
        <v>468051.82059699995</v>
      </c>
      <c r="Q504" s="35">
        <v>10642.820877</v>
      </c>
      <c r="R504" s="36">
        <v>0</v>
      </c>
      <c r="S504" s="36">
        <v>4117.3203325730101</v>
      </c>
      <c r="T504" s="36">
        <v>6694.6796674269899</v>
      </c>
      <c r="U504" s="37">
        <v>10812.058303744943</v>
      </c>
      <c r="V504" s="38">
        <v>21454.879180744945</v>
      </c>
      <c r="W504" s="34">
        <v>489506.69977774489</v>
      </c>
      <c r="X504" s="34">
        <v>7719.9756235730019</v>
      </c>
      <c r="Y504" s="33">
        <v>481786.72415417188</v>
      </c>
      <c r="Z504" s="144">
        <v>0</v>
      </c>
      <c r="AA504" s="34">
        <v>3355.1918692262539</v>
      </c>
      <c r="AB504" s="34">
        <v>33213.055137280171</v>
      </c>
      <c r="AC504" s="34">
        <v>33023.19</v>
      </c>
      <c r="AD504" s="34">
        <v>832.68151201679984</v>
      </c>
      <c r="AE504" s="34">
        <v>1700.01</v>
      </c>
      <c r="AF504" s="34">
        <v>72124.128518523226</v>
      </c>
      <c r="AG504" s="136">
        <v>0</v>
      </c>
      <c r="AH504" s="34">
        <v>59428.158000000003</v>
      </c>
      <c r="AI504" s="34">
        <v>0</v>
      </c>
      <c r="AJ504" s="34">
        <v>0</v>
      </c>
      <c r="AK504" s="34">
        <v>0</v>
      </c>
      <c r="AL504" s="34">
        <v>0</v>
      </c>
      <c r="AM504" s="34">
        <v>59428.158000000003</v>
      </c>
      <c r="AN504" s="34">
        <v>59428.158000000003</v>
      </c>
      <c r="AO504" s="34">
        <v>468051.82059699995</v>
      </c>
      <c r="AP504" s="34">
        <v>408623.66259699996</v>
      </c>
      <c r="AQ504" s="34">
        <v>59428.158000000054</v>
      </c>
      <c r="AR504" s="34">
        <v>157588</v>
      </c>
      <c r="AS504" s="34">
        <v>0</v>
      </c>
    </row>
    <row r="505" spans="2:45" s="1" customFormat="1" ht="14.25" x14ac:dyDescent="0.2">
      <c r="B505" s="31" t="s">
        <v>4794</v>
      </c>
      <c r="C505" s="32" t="s">
        <v>583</v>
      </c>
      <c r="D505" s="31" t="s">
        <v>584</v>
      </c>
      <c r="E505" s="31" t="s">
        <v>13</v>
      </c>
      <c r="F505" s="31" t="s">
        <v>11</v>
      </c>
      <c r="G505" s="31" t="s">
        <v>19</v>
      </c>
      <c r="H505" s="31" t="s">
        <v>20</v>
      </c>
      <c r="I505" s="31" t="s">
        <v>13</v>
      </c>
      <c r="J505" s="31" t="s">
        <v>149</v>
      </c>
      <c r="K505" s="31" t="s">
        <v>20</v>
      </c>
      <c r="L505" s="33">
        <v>85543</v>
      </c>
      <c r="M505" s="150">
        <v>7390060.4220099999</v>
      </c>
      <c r="N505" s="34">
        <v>-8011508.4399999995</v>
      </c>
      <c r="O505" s="34">
        <v>7071735.925153139</v>
      </c>
      <c r="P505" s="30">
        <v>244559.50451000035</v>
      </c>
      <c r="Q505" s="35">
        <v>438035.85341899999</v>
      </c>
      <c r="R505" s="36">
        <v>0</v>
      </c>
      <c r="S505" s="36">
        <v>192581.46138178825</v>
      </c>
      <c r="T505" s="36">
        <v>6043562.7667131377</v>
      </c>
      <c r="U505" s="37">
        <v>6236177.8565228302</v>
      </c>
      <c r="V505" s="38">
        <v>6674213.7099418305</v>
      </c>
      <c r="W505" s="34">
        <v>6918773.2144518308</v>
      </c>
      <c r="X505" s="34">
        <v>6918739.5860239267</v>
      </c>
      <c r="Y505" s="33">
        <v>33.628427904099226</v>
      </c>
      <c r="Z505" s="144">
        <v>639703.16249107092</v>
      </c>
      <c r="AA505" s="34">
        <v>785903.89663413889</v>
      </c>
      <c r="AB505" s="34">
        <v>835213.56026447692</v>
      </c>
      <c r="AC505" s="34">
        <v>358571.7</v>
      </c>
      <c r="AD505" s="34">
        <v>216771.94712377799</v>
      </c>
      <c r="AE505" s="34">
        <v>208877.82</v>
      </c>
      <c r="AF505" s="34">
        <v>3045042.0865134648</v>
      </c>
      <c r="AG505" s="136">
        <v>1298726</v>
      </c>
      <c r="AH505" s="34">
        <v>1830368.5225</v>
      </c>
      <c r="AI505" s="34">
        <v>747608</v>
      </c>
      <c r="AJ505" s="34">
        <v>747608</v>
      </c>
      <c r="AK505" s="34">
        <v>0</v>
      </c>
      <c r="AL505" s="34">
        <v>551118</v>
      </c>
      <c r="AM505" s="34">
        <v>1082760.5225</v>
      </c>
      <c r="AN505" s="34">
        <v>531642.52249999996</v>
      </c>
      <c r="AO505" s="34">
        <v>244559.50451000035</v>
      </c>
      <c r="AP505" s="34">
        <v>-287083.01798999961</v>
      </c>
      <c r="AQ505" s="34">
        <v>531642.52249999996</v>
      </c>
      <c r="AR505" s="34">
        <v>-8011508.4399999995</v>
      </c>
      <c r="AS505" s="34">
        <v>0</v>
      </c>
    </row>
    <row r="506" spans="2:45" s="1" customFormat="1" ht="14.25" x14ac:dyDescent="0.2">
      <c r="B506" s="31" t="s">
        <v>4794</v>
      </c>
      <c r="C506" s="32" t="s">
        <v>1178</v>
      </c>
      <c r="D506" s="31" t="s">
        <v>1179</v>
      </c>
      <c r="E506" s="31" t="s">
        <v>13</v>
      </c>
      <c r="F506" s="31" t="s">
        <v>11</v>
      </c>
      <c r="G506" s="31" t="s">
        <v>19</v>
      </c>
      <c r="H506" s="31" t="s">
        <v>20</v>
      </c>
      <c r="I506" s="31" t="s">
        <v>10</v>
      </c>
      <c r="J506" s="31" t="s">
        <v>21</v>
      </c>
      <c r="K506" s="31" t="s">
        <v>1180</v>
      </c>
      <c r="L506" s="33">
        <v>806</v>
      </c>
      <c r="M506" s="150">
        <v>36212.357394000006</v>
      </c>
      <c r="N506" s="34">
        <v>-43783</v>
      </c>
      <c r="O506" s="34">
        <v>26026.689647931249</v>
      </c>
      <c r="P506" s="30">
        <v>-11491.442605999997</v>
      </c>
      <c r="Q506" s="35">
        <v>1504.446344</v>
      </c>
      <c r="R506" s="36">
        <v>11491.442605999997</v>
      </c>
      <c r="S506" s="36">
        <v>0</v>
      </c>
      <c r="T506" s="36">
        <v>20014.968339839805</v>
      </c>
      <c r="U506" s="37">
        <v>31506.580844262651</v>
      </c>
      <c r="V506" s="38">
        <v>33011.027188262655</v>
      </c>
      <c r="W506" s="34">
        <v>33011.027188262655</v>
      </c>
      <c r="X506" s="34">
        <v>24522.243303931253</v>
      </c>
      <c r="Y506" s="33">
        <v>8488.7838843314021</v>
      </c>
      <c r="Z506" s="144">
        <v>0</v>
      </c>
      <c r="AA506" s="34">
        <v>1860.6498901538748</v>
      </c>
      <c r="AB506" s="34">
        <v>3016.9656641790943</v>
      </c>
      <c r="AC506" s="34">
        <v>21345.46</v>
      </c>
      <c r="AD506" s="34">
        <v>138.5</v>
      </c>
      <c r="AE506" s="34">
        <v>2302.8200000000002</v>
      </c>
      <c r="AF506" s="34">
        <v>28664.395554332968</v>
      </c>
      <c r="AG506" s="136">
        <v>38369</v>
      </c>
      <c r="AH506" s="34">
        <v>38637.199999999997</v>
      </c>
      <c r="AI506" s="34">
        <v>0</v>
      </c>
      <c r="AJ506" s="34">
        <v>268.2</v>
      </c>
      <c r="AK506" s="34">
        <v>268.2</v>
      </c>
      <c r="AL506" s="34">
        <v>38369</v>
      </c>
      <c r="AM506" s="34">
        <v>38369</v>
      </c>
      <c r="AN506" s="34">
        <v>0</v>
      </c>
      <c r="AO506" s="34">
        <v>-11491.442605999997</v>
      </c>
      <c r="AP506" s="34">
        <v>-11759.642605999998</v>
      </c>
      <c r="AQ506" s="34">
        <v>268.20000000000073</v>
      </c>
      <c r="AR506" s="34">
        <v>-43783</v>
      </c>
      <c r="AS506" s="34">
        <v>0</v>
      </c>
    </row>
    <row r="507" spans="2:45" s="1" customFormat="1" ht="14.25" x14ac:dyDescent="0.2">
      <c r="B507" s="31" t="s">
        <v>4794</v>
      </c>
      <c r="C507" s="32" t="s">
        <v>1565</v>
      </c>
      <c r="D507" s="31" t="s">
        <v>1566</v>
      </c>
      <c r="E507" s="31" t="s">
        <v>13</v>
      </c>
      <c r="F507" s="31" t="s">
        <v>11</v>
      </c>
      <c r="G507" s="31" t="s">
        <v>19</v>
      </c>
      <c r="H507" s="31" t="s">
        <v>20</v>
      </c>
      <c r="I507" s="31" t="s">
        <v>10</v>
      </c>
      <c r="J507" s="31" t="s">
        <v>21</v>
      </c>
      <c r="K507" s="31" t="s">
        <v>1567</v>
      </c>
      <c r="L507" s="33">
        <v>670</v>
      </c>
      <c r="M507" s="150">
        <v>42880.880521999999</v>
      </c>
      <c r="N507" s="34">
        <v>4671</v>
      </c>
      <c r="O507" s="34">
        <v>0</v>
      </c>
      <c r="P507" s="30">
        <v>45569.880521999999</v>
      </c>
      <c r="Q507" s="35">
        <v>1370.15789</v>
      </c>
      <c r="R507" s="36">
        <v>0</v>
      </c>
      <c r="S507" s="36">
        <v>0</v>
      </c>
      <c r="T507" s="36">
        <v>1340</v>
      </c>
      <c r="U507" s="37">
        <v>1340.0072259543306</v>
      </c>
      <c r="V507" s="38">
        <v>2710.1651159543308</v>
      </c>
      <c r="W507" s="34">
        <v>48280.045637954332</v>
      </c>
      <c r="X507" s="34">
        <v>0</v>
      </c>
      <c r="Y507" s="33">
        <v>48280.045637954332</v>
      </c>
      <c r="Z507" s="144">
        <v>0</v>
      </c>
      <c r="AA507" s="34">
        <v>4778.0327073414865</v>
      </c>
      <c r="AB507" s="34">
        <v>9213.9669843138308</v>
      </c>
      <c r="AC507" s="34">
        <v>8828.119999999999</v>
      </c>
      <c r="AD507" s="34">
        <v>2770.2926104000003</v>
      </c>
      <c r="AE507" s="34">
        <v>4271.5600000000004</v>
      </c>
      <c r="AF507" s="34">
        <v>29861.972302055317</v>
      </c>
      <c r="AG507" s="136">
        <v>10517</v>
      </c>
      <c r="AH507" s="34">
        <v>10517</v>
      </c>
      <c r="AI507" s="34">
        <v>0</v>
      </c>
      <c r="AJ507" s="34">
        <v>0</v>
      </c>
      <c r="AK507" s="34">
        <v>0</v>
      </c>
      <c r="AL507" s="34">
        <v>10517</v>
      </c>
      <c r="AM507" s="34">
        <v>10517</v>
      </c>
      <c r="AN507" s="34">
        <v>0</v>
      </c>
      <c r="AO507" s="34">
        <v>45569.880521999999</v>
      </c>
      <c r="AP507" s="34">
        <v>45569.880521999999</v>
      </c>
      <c r="AQ507" s="34">
        <v>0</v>
      </c>
      <c r="AR507" s="34">
        <v>4671</v>
      </c>
      <c r="AS507" s="34">
        <v>0</v>
      </c>
    </row>
    <row r="508" spans="2:45" s="1" customFormat="1" ht="14.25" x14ac:dyDescent="0.2">
      <c r="B508" s="31" t="s">
        <v>4794</v>
      </c>
      <c r="C508" s="32" t="s">
        <v>4236</v>
      </c>
      <c r="D508" s="31" t="s">
        <v>4237</v>
      </c>
      <c r="E508" s="31" t="s">
        <v>13</v>
      </c>
      <c r="F508" s="31" t="s">
        <v>11</v>
      </c>
      <c r="G508" s="31" t="s">
        <v>19</v>
      </c>
      <c r="H508" s="31" t="s">
        <v>20</v>
      </c>
      <c r="I508" s="31" t="s">
        <v>10</v>
      </c>
      <c r="J508" s="31" t="s">
        <v>12</v>
      </c>
      <c r="K508" s="31" t="s">
        <v>4238</v>
      </c>
      <c r="L508" s="33">
        <v>3466</v>
      </c>
      <c r="M508" s="150">
        <v>188122.810329</v>
      </c>
      <c r="N508" s="34">
        <v>-68041</v>
      </c>
      <c r="O508" s="34">
        <v>0</v>
      </c>
      <c r="P508" s="30">
        <v>162223.09136190001</v>
      </c>
      <c r="Q508" s="35">
        <v>11712.237084</v>
      </c>
      <c r="R508" s="36">
        <v>0</v>
      </c>
      <c r="S508" s="36">
        <v>7957.4646834316272</v>
      </c>
      <c r="T508" s="36">
        <v>-55.418516730002011</v>
      </c>
      <c r="U508" s="37">
        <v>7902.0887785111172</v>
      </c>
      <c r="V508" s="38">
        <v>19614.325862511119</v>
      </c>
      <c r="W508" s="34">
        <v>181837.41722441113</v>
      </c>
      <c r="X508" s="34">
        <v>14920.246281431639</v>
      </c>
      <c r="Y508" s="33">
        <v>166917.17094297949</v>
      </c>
      <c r="Z508" s="144">
        <v>0</v>
      </c>
      <c r="AA508" s="34">
        <v>2811.8704137087543</v>
      </c>
      <c r="AB508" s="34">
        <v>34125.261918075113</v>
      </c>
      <c r="AC508" s="34">
        <v>14528.48</v>
      </c>
      <c r="AD508" s="34">
        <v>3872.5233828650457</v>
      </c>
      <c r="AE508" s="34">
        <v>0</v>
      </c>
      <c r="AF508" s="34">
        <v>55338.13571464891</v>
      </c>
      <c r="AG508" s="136">
        <v>78216</v>
      </c>
      <c r="AH508" s="34">
        <v>97028.281032900006</v>
      </c>
      <c r="AI508" s="34">
        <v>0</v>
      </c>
      <c r="AJ508" s="34">
        <v>18812.281032900002</v>
      </c>
      <c r="AK508" s="34">
        <v>18812.281032900002</v>
      </c>
      <c r="AL508" s="34">
        <v>78216</v>
      </c>
      <c r="AM508" s="34">
        <v>78216</v>
      </c>
      <c r="AN508" s="34">
        <v>0</v>
      </c>
      <c r="AO508" s="34">
        <v>162223.09136190001</v>
      </c>
      <c r="AP508" s="34">
        <v>143410.810329</v>
      </c>
      <c r="AQ508" s="34">
        <v>18812.281032900006</v>
      </c>
      <c r="AR508" s="34">
        <v>-68041</v>
      </c>
      <c r="AS508" s="34">
        <v>0</v>
      </c>
    </row>
    <row r="509" spans="2:45" s="1" customFormat="1" ht="14.25" x14ac:dyDescent="0.2">
      <c r="B509" s="31" t="s">
        <v>4794</v>
      </c>
      <c r="C509" s="32" t="s">
        <v>2102</v>
      </c>
      <c r="D509" s="31" t="s">
        <v>2103</v>
      </c>
      <c r="E509" s="31" t="s">
        <v>13</v>
      </c>
      <c r="F509" s="31" t="s">
        <v>11</v>
      </c>
      <c r="G509" s="31" t="s">
        <v>19</v>
      </c>
      <c r="H509" s="31" t="s">
        <v>20</v>
      </c>
      <c r="I509" s="31" t="s">
        <v>10</v>
      </c>
      <c r="J509" s="31" t="s">
        <v>21</v>
      </c>
      <c r="K509" s="31" t="s">
        <v>2104</v>
      </c>
      <c r="L509" s="33">
        <v>214</v>
      </c>
      <c r="M509" s="150">
        <v>27052.991147000001</v>
      </c>
      <c r="N509" s="34">
        <v>-27599</v>
      </c>
      <c r="O509" s="34">
        <v>25474</v>
      </c>
      <c r="P509" s="30">
        <v>-1742.8748529999993</v>
      </c>
      <c r="Q509" s="35">
        <v>824.73174900000004</v>
      </c>
      <c r="R509" s="36">
        <v>1742.8748529999993</v>
      </c>
      <c r="S509" s="36">
        <v>43.827819428588256</v>
      </c>
      <c r="T509" s="36">
        <v>22158.360333000004</v>
      </c>
      <c r="U509" s="37">
        <v>23945.192129258234</v>
      </c>
      <c r="V509" s="38">
        <v>24769.923878258232</v>
      </c>
      <c r="W509" s="34">
        <v>24769.923878258232</v>
      </c>
      <c r="X509" s="34">
        <v>24769.794754428589</v>
      </c>
      <c r="Y509" s="33">
        <v>0.129123829643504</v>
      </c>
      <c r="Z509" s="144">
        <v>0</v>
      </c>
      <c r="AA509" s="34">
        <v>774.50158133032119</v>
      </c>
      <c r="AB509" s="34">
        <v>935.81121176050317</v>
      </c>
      <c r="AC509" s="34">
        <v>4513.53</v>
      </c>
      <c r="AD509" s="34">
        <v>263.65515225000001</v>
      </c>
      <c r="AE509" s="34">
        <v>0</v>
      </c>
      <c r="AF509" s="34">
        <v>6487.4979453408241</v>
      </c>
      <c r="AG509" s="136">
        <v>2065</v>
      </c>
      <c r="AH509" s="34">
        <v>4218.134</v>
      </c>
      <c r="AI509" s="34">
        <v>1538</v>
      </c>
      <c r="AJ509" s="34">
        <v>2125</v>
      </c>
      <c r="AK509" s="34">
        <v>587</v>
      </c>
      <c r="AL509" s="34">
        <v>527</v>
      </c>
      <c r="AM509" s="34">
        <v>2093.1339999999996</v>
      </c>
      <c r="AN509" s="34">
        <v>1566.1339999999996</v>
      </c>
      <c r="AO509" s="34">
        <v>-1742.8748529999993</v>
      </c>
      <c r="AP509" s="34">
        <v>-3896.0088529999989</v>
      </c>
      <c r="AQ509" s="34">
        <v>2153.1339999999996</v>
      </c>
      <c r="AR509" s="34">
        <v>-27599</v>
      </c>
      <c r="AS509" s="34">
        <v>0</v>
      </c>
    </row>
    <row r="510" spans="2:45" s="1" customFormat="1" ht="14.25" x14ac:dyDescent="0.2">
      <c r="B510" s="31" t="s">
        <v>4794</v>
      </c>
      <c r="C510" s="32" t="s">
        <v>2581</v>
      </c>
      <c r="D510" s="31" t="s">
        <v>2582</v>
      </c>
      <c r="E510" s="31" t="s">
        <v>13</v>
      </c>
      <c r="F510" s="31" t="s">
        <v>11</v>
      </c>
      <c r="G510" s="31" t="s">
        <v>19</v>
      </c>
      <c r="H510" s="31" t="s">
        <v>20</v>
      </c>
      <c r="I510" s="31" t="s">
        <v>10</v>
      </c>
      <c r="J510" s="31" t="s">
        <v>21</v>
      </c>
      <c r="K510" s="31" t="s">
        <v>2583</v>
      </c>
      <c r="L510" s="33">
        <v>600</v>
      </c>
      <c r="M510" s="150">
        <v>18854.739365000001</v>
      </c>
      <c r="N510" s="34">
        <v>-31798</v>
      </c>
      <c r="O510" s="34">
        <v>14496.131523678254</v>
      </c>
      <c r="P510" s="30">
        <v>-5189.1866984999988</v>
      </c>
      <c r="Q510" s="35">
        <v>681.38976700000001</v>
      </c>
      <c r="R510" s="36">
        <v>5189.1866984999988</v>
      </c>
      <c r="S510" s="36">
        <v>464.57326971446417</v>
      </c>
      <c r="T510" s="36">
        <v>11695.549043587373</v>
      </c>
      <c r="U510" s="37">
        <v>17349.40256800675</v>
      </c>
      <c r="V510" s="38">
        <v>18030.79233500675</v>
      </c>
      <c r="W510" s="34">
        <v>18030.79233500675</v>
      </c>
      <c r="X510" s="34">
        <v>15092.318248392716</v>
      </c>
      <c r="Y510" s="33">
        <v>2938.4740866140346</v>
      </c>
      <c r="Z510" s="144">
        <v>0</v>
      </c>
      <c r="AA510" s="34">
        <v>1215.831448550352</v>
      </c>
      <c r="AB510" s="34">
        <v>13723.660655067593</v>
      </c>
      <c r="AC510" s="34">
        <v>2515.0300000000002</v>
      </c>
      <c r="AD510" s="34">
        <v>514.73291868749993</v>
      </c>
      <c r="AE510" s="34">
        <v>0</v>
      </c>
      <c r="AF510" s="34">
        <v>17969.255022305446</v>
      </c>
      <c r="AG510" s="136">
        <v>2760</v>
      </c>
      <c r="AH510" s="34">
        <v>7754.0739364999999</v>
      </c>
      <c r="AI510" s="34">
        <v>0</v>
      </c>
      <c r="AJ510" s="34">
        <v>1885.4739365000003</v>
      </c>
      <c r="AK510" s="34">
        <v>1885.4739365000003</v>
      </c>
      <c r="AL510" s="34">
        <v>2760</v>
      </c>
      <c r="AM510" s="34">
        <v>5868.5999999999995</v>
      </c>
      <c r="AN510" s="34">
        <v>3108.5999999999995</v>
      </c>
      <c r="AO510" s="34">
        <v>-5189.1866984999988</v>
      </c>
      <c r="AP510" s="34">
        <v>-10183.260634999999</v>
      </c>
      <c r="AQ510" s="34">
        <v>4994.0739364999999</v>
      </c>
      <c r="AR510" s="34">
        <v>-31798</v>
      </c>
      <c r="AS510" s="34">
        <v>0</v>
      </c>
    </row>
    <row r="511" spans="2:45" s="1" customFormat="1" ht="14.25" x14ac:dyDescent="0.2">
      <c r="B511" s="31" t="s">
        <v>4794</v>
      </c>
      <c r="C511" s="32" t="s">
        <v>1731</v>
      </c>
      <c r="D511" s="31" t="s">
        <v>1732</v>
      </c>
      <c r="E511" s="31" t="s">
        <v>13</v>
      </c>
      <c r="F511" s="31" t="s">
        <v>11</v>
      </c>
      <c r="G511" s="31" t="s">
        <v>19</v>
      </c>
      <c r="H511" s="31" t="s">
        <v>20</v>
      </c>
      <c r="I511" s="31" t="s">
        <v>10</v>
      </c>
      <c r="J511" s="31" t="s">
        <v>12</v>
      </c>
      <c r="K511" s="31" t="s">
        <v>1733</v>
      </c>
      <c r="L511" s="33">
        <v>1471</v>
      </c>
      <c r="M511" s="150">
        <v>125080.30389299999</v>
      </c>
      <c r="N511" s="34">
        <v>-30907</v>
      </c>
      <c r="O511" s="34">
        <v>3270.24933779196</v>
      </c>
      <c r="P511" s="30">
        <v>98210.303892999989</v>
      </c>
      <c r="Q511" s="35">
        <v>5503.3660309999996</v>
      </c>
      <c r="R511" s="36">
        <v>0</v>
      </c>
      <c r="S511" s="36">
        <v>2466.6357200009475</v>
      </c>
      <c r="T511" s="36">
        <v>475.36427999905254</v>
      </c>
      <c r="U511" s="37">
        <v>2942.0158647445082</v>
      </c>
      <c r="V511" s="38">
        <v>8445.3818957445073</v>
      </c>
      <c r="W511" s="34">
        <v>106655.68578874449</v>
      </c>
      <c r="X511" s="34">
        <v>4624.9419750009547</v>
      </c>
      <c r="Y511" s="33">
        <v>102030.74381374354</v>
      </c>
      <c r="Z511" s="144">
        <v>0</v>
      </c>
      <c r="AA511" s="34">
        <v>27570.294319864825</v>
      </c>
      <c r="AB511" s="34">
        <v>22465.157662720387</v>
      </c>
      <c r="AC511" s="34">
        <v>6166.01</v>
      </c>
      <c r="AD511" s="34">
        <v>5373.3791840737904</v>
      </c>
      <c r="AE511" s="34">
        <v>11915.65</v>
      </c>
      <c r="AF511" s="34">
        <v>73490.491166659005</v>
      </c>
      <c r="AG511" s="136">
        <v>17255</v>
      </c>
      <c r="AH511" s="34">
        <v>20018</v>
      </c>
      <c r="AI511" s="34">
        <v>0</v>
      </c>
      <c r="AJ511" s="34">
        <v>2763</v>
      </c>
      <c r="AK511" s="34">
        <v>2763</v>
      </c>
      <c r="AL511" s="34">
        <v>17255</v>
      </c>
      <c r="AM511" s="34">
        <v>17255</v>
      </c>
      <c r="AN511" s="34">
        <v>0</v>
      </c>
      <c r="AO511" s="34">
        <v>98210.303892999989</v>
      </c>
      <c r="AP511" s="34">
        <v>95447.303892999989</v>
      </c>
      <c r="AQ511" s="34">
        <v>2763</v>
      </c>
      <c r="AR511" s="34">
        <v>-30907</v>
      </c>
      <c r="AS511" s="34">
        <v>0</v>
      </c>
    </row>
    <row r="512" spans="2:45" s="1" customFormat="1" ht="14.25" x14ac:dyDescent="0.2">
      <c r="B512" s="31" t="s">
        <v>4794</v>
      </c>
      <c r="C512" s="32" t="s">
        <v>883</v>
      </c>
      <c r="D512" s="31" t="s">
        <v>884</v>
      </c>
      <c r="E512" s="31" t="s">
        <v>13</v>
      </c>
      <c r="F512" s="31" t="s">
        <v>11</v>
      </c>
      <c r="G512" s="31" t="s">
        <v>19</v>
      </c>
      <c r="H512" s="31" t="s">
        <v>20</v>
      </c>
      <c r="I512" s="31" t="s">
        <v>10</v>
      </c>
      <c r="J512" s="31" t="s">
        <v>12</v>
      </c>
      <c r="K512" s="31" t="s">
        <v>885</v>
      </c>
      <c r="L512" s="33">
        <v>3264</v>
      </c>
      <c r="M512" s="150">
        <v>280986.68167700002</v>
      </c>
      <c r="N512" s="34">
        <v>4456</v>
      </c>
      <c r="O512" s="34">
        <v>0</v>
      </c>
      <c r="P512" s="30">
        <v>321966.84167699999</v>
      </c>
      <c r="Q512" s="35">
        <v>19666.696261000001</v>
      </c>
      <c r="R512" s="36">
        <v>0</v>
      </c>
      <c r="S512" s="36">
        <v>2330.5763165723233</v>
      </c>
      <c r="T512" s="36">
        <v>4197.4236834276762</v>
      </c>
      <c r="U512" s="37">
        <v>6528.0352022610978</v>
      </c>
      <c r="V512" s="38">
        <v>26194.731463261098</v>
      </c>
      <c r="W512" s="34">
        <v>348161.57314026111</v>
      </c>
      <c r="X512" s="34">
        <v>4369.8305935722892</v>
      </c>
      <c r="Y512" s="33">
        <v>343791.74254668882</v>
      </c>
      <c r="Z512" s="144">
        <v>0</v>
      </c>
      <c r="AA512" s="34">
        <v>8274.5223615795021</v>
      </c>
      <c r="AB512" s="34">
        <v>17572.827506025071</v>
      </c>
      <c r="AC512" s="34">
        <v>15977.98</v>
      </c>
      <c r="AD512" s="34">
        <v>2376.2011350735947</v>
      </c>
      <c r="AE512" s="34">
        <v>6488.4</v>
      </c>
      <c r="AF512" s="34">
        <v>50689.93100267816</v>
      </c>
      <c r="AG512" s="136">
        <v>0</v>
      </c>
      <c r="AH512" s="34">
        <v>36524.159999999996</v>
      </c>
      <c r="AI512" s="34">
        <v>0</v>
      </c>
      <c r="AJ512" s="34">
        <v>0</v>
      </c>
      <c r="AK512" s="34">
        <v>0</v>
      </c>
      <c r="AL512" s="34">
        <v>0</v>
      </c>
      <c r="AM512" s="34">
        <v>36524.159999999996</v>
      </c>
      <c r="AN512" s="34">
        <v>36524.159999999996</v>
      </c>
      <c r="AO512" s="34">
        <v>321966.84167699999</v>
      </c>
      <c r="AP512" s="34">
        <v>285442.68167700002</v>
      </c>
      <c r="AQ512" s="34">
        <v>36524.159999999974</v>
      </c>
      <c r="AR512" s="34">
        <v>4456</v>
      </c>
      <c r="AS512" s="34">
        <v>0</v>
      </c>
    </row>
    <row r="513" spans="2:45" s="1" customFormat="1" ht="14.25" x14ac:dyDescent="0.2">
      <c r="B513" s="31" t="s">
        <v>4794</v>
      </c>
      <c r="C513" s="32" t="s">
        <v>1559</v>
      </c>
      <c r="D513" s="31" t="s">
        <v>1560</v>
      </c>
      <c r="E513" s="31" t="s">
        <v>13</v>
      </c>
      <c r="F513" s="31" t="s">
        <v>11</v>
      </c>
      <c r="G513" s="31" t="s">
        <v>19</v>
      </c>
      <c r="H513" s="31" t="s">
        <v>20</v>
      </c>
      <c r="I513" s="31" t="s">
        <v>10</v>
      </c>
      <c r="J513" s="31" t="s">
        <v>21</v>
      </c>
      <c r="K513" s="31" t="s">
        <v>1561</v>
      </c>
      <c r="L513" s="33">
        <v>236</v>
      </c>
      <c r="M513" s="150">
        <v>6336.2427210000005</v>
      </c>
      <c r="N513" s="34">
        <v>9938</v>
      </c>
      <c r="O513" s="34">
        <v>0</v>
      </c>
      <c r="P513" s="30">
        <v>10107.242721000002</v>
      </c>
      <c r="Q513" s="35">
        <v>0</v>
      </c>
      <c r="R513" s="36">
        <v>0</v>
      </c>
      <c r="S513" s="36">
        <v>0</v>
      </c>
      <c r="T513" s="36">
        <v>472</v>
      </c>
      <c r="U513" s="37">
        <v>472.00254526152548</v>
      </c>
      <c r="V513" s="38">
        <v>472.00254526152548</v>
      </c>
      <c r="W513" s="34">
        <v>10579.245266261529</v>
      </c>
      <c r="X513" s="34">
        <v>0</v>
      </c>
      <c r="Y513" s="33">
        <v>10579.245266261529</v>
      </c>
      <c r="Z513" s="144">
        <v>0</v>
      </c>
      <c r="AA513" s="34">
        <v>2968.881847560825</v>
      </c>
      <c r="AB513" s="34">
        <v>1497.1295059872966</v>
      </c>
      <c r="AC513" s="34">
        <v>4077.42</v>
      </c>
      <c r="AD513" s="34">
        <v>471</v>
      </c>
      <c r="AE513" s="34">
        <v>0</v>
      </c>
      <c r="AF513" s="34">
        <v>9014.4313535481215</v>
      </c>
      <c r="AG513" s="136">
        <v>4696</v>
      </c>
      <c r="AH513" s="34">
        <v>4696</v>
      </c>
      <c r="AI513" s="34">
        <v>0</v>
      </c>
      <c r="AJ513" s="34">
        <v>0</v>
      </c>
      <c r="AK513" s="34">
        <v>0</v>
      </c>
      <c r="AL513" s="34">
        <v>4696</v>
      </c>
      <c r="AM513" s="34">
        <v>4696</v>
      </c>
      <c r="AN513" s="34">
        <v>0</v>
      </c>
      <c r="AO513" s="34">
        <v>10107.242721000002</v>
      </c>
      <c r="AP513" s="34">
        <v>10107.242721000002</v>
      </c>
      <c r="AQ513" s="34">
        <v>0</v>
      </c>
      <c r="AR513" s="34">
        <v>9938</v>
      </c>
      <c r="AS513" s="34">
        <v>0</v>
      </c>
    </row>
    <row r="514" spans="2:45" s="1" customFormat="1" ht="14.25" x14ac:dyDescent="0.2">
      <c r="B514" s="31" t="s">
        <v>4794</v>
      </c>
      <c r="C514" s="32" t="s">
        <v>934</v>
      </c>
      <c r="D514" s="31" t="s">
        <v>935</v>
      </c>
      <c r="E514" s="31" t="s">
        <v>13</v>
      </c>
      <c r="F514" s="31" t="s">
        <v>11</v>
      </c>
      <c r="G514" s="31" t="s">
        <v>19</v>
      </c>
      <c r="H514" s="31" t="s">
        <v>20</v>
      </c>
      <c r="I514" s="31" t="s">
        <v>10</v>
      </c>
      <c r="J514" s="31" t="s">
        <v>16</v>
      </c>
      <c r="K514" s="31" t="s">
        <v>936</v>
      </c>
      <c r="L514" s="33">
        <v>15974</v>
      </c>
      <c r="M514" s="150">
        <v>1445590.537707</v>
      </c>
      <c r="N514" s="34">
        <v>-1278169.32</v>
      </c>
      <c r="O514" s="34">
        <v>772780.63906999666</v>
      </c>
      <c r="P514" s="30">
        <v>243988.21770699997</v>
      </c>
      <c r="Q514" s="35">
        <v>102779.56767600001</v>
      </c>
      <c r="R514" s="36">
        <v>0</v>
      </c>
      <c r="S514" s="36">
        <v>41859.29219315893</v>
      </c>
      <c r="T514" s="36">
        <v>381301.2721661714</v>
      </c>
      <c r="U514" s="37">
        <v>423162.84625404124</v>
      </c>
      <c r="V514" s="38">
        <v>525942.41393004125</v>
      </c>
      <c r="W514" s="34">
        <v>769930.63163704122</v>
      </c>
      <c r="X514" s="34">
        <v>541125.90721815557</v>
      </c>
      <c r="Y514" s="33">
        <v>228804.72441888566</v>
      </c>
      <c r="Z514" s="144">
        <v>0</v>
      </c>
      <c r="AA514" s="34">
        <v>45662.366427587673</v>
      </c>
      <c r="AB514" s="34">
        <v>142409.09929543539</v>
      </c>
      <c r="AC514" s="34">
        <v>66958.42</v>
      </c>
      <c r="AD514" s="34">
        <v>61370.553513036954</v>
      </c>
      <c r="AE514" s="34">
        <v>28711.360000000001</v>
      </c>
      <c r="AF514" s="34">
        <v>345111.79923606</v>
      </c>
      <c r="AG514" s="136">
        <v>554611</v>
      </c>
      <c r="AH514" s="34">
        <v>573821</v>
      </c>
      <c r="AI514" s="34">
        <v>55590</v>
      </c>
      <c r="AJ514" s="34">
        <v>74800</v>
      </c>
      <c r="AK514" s="34">
        <v>19210</v>
      </c>
      <c r="AL514" s="34">
        <v>499021</v>
      </c>
      <c r="AM514" s="34">
        <v>499021</v>
      </c>
      <c r="AN514" s="34">
        <v>0</v>
      </c>
      <c r="AO514" s="34">
        <v>243988.21770699997</v>
      </c>
      <c r="AP514" s="34">
        <v>224778.21770699997</v>
      </c>
      <c r="AQ514" s="34">
        <v>19210</v>
      </c>
      <c r="AR514" s="34">
        <v>-1278169.32</v>
      </c>
      <c r="AS514" s="34">
        <v>0</v>
      </c>
    </row>
    <row r="515" spans="2:45" s="1" customFormat="1" ht="14.25" x14ac:dyDescent="0.2">
      <c r="B515" s="31" t="s">
        <v>4794</v>
      </c>
      <c r="C515" s="32" t="s">
        <v>1439</v>
      </c>
      <c r="D515" s="31" t="s">
        <v>1440</v>
      </c>
      <c r="E515" s="31" t="s">
        <v>13</v>
      </c>
      <c r="F515" s="31" t="s">
        <v>11</v>
      </c>
      <c r="G515" s="31" t="s">
        <v>19</v>
      </c>
      <c r="H515" s="31" t="s">
        <v>20</v>
      </c>
      <c r="I515" s="31" t="s">
        <v>10</v>
      </c>
      <c r="J515" s="31" t="s">
        <v>12</v>
      </c>
      <c r="K515" s="31" t="s">
        <v>1441</v>
      </c>
      <c r="L515" s="33">
        <v>2628</v>
      </c>
      <c r="M515" s="150">
        <v>98477.803079000005</v>
      </c>
      <c r="N515" s="34">
        <v>-79458</v>
      </c>
      <c r="O515" s="34">
        <v>62509.327880197197</v>
      </c>
      <c r="P515" s="30">
        <v>33206.203078999999</v>
      </c>
      <c r="Q515" s="35">
        <v>7964.4595589999999</v>
      </c>
      <c r="R515" s="36">
        <v>0</v>
      </c>
      <c r="S515" s="36">
        <v>4160.2055897158834</v>
      </c>
      <c r="T515" s="36">
        <v>20463.221258229467</v>
      </c>
      <c r="U515" s="37">
        <v>24623.559629854204</v>
      </c>
      <c r="V515" s="38">
        <v>32588.019188854203</v>
      </c>
      <c r="W515" s="34">
        <v>65794.222267854202</v>
      </c>
      <c r="X515" s="34">
        <v>32779.230613913081</v>
      </c>
      <c r="Y515" s="33">
        <v>33014.991653941121</v>
      </c>
      <c r="Z515" s="144">
        <v>0</v>
      </c>
      <c r="AA515" s="34">
        <v>2180.2242623682278</v>
      </c>
      <c r="AB515" s="34">
        <v>17082.433733921993</v>
      </c>
      <c r="AC515" s="34">
        <v>11015.82</v>
      </c>
      <c r="AD515" s="34">
        <v>2221.9580314</v>
      </c>
      <c r="AE515" s="34">
        <v>2847.58</v>
      </c>
      <c r="AF515" s="34">
        <v>35348.016027690224</v>
      </c>
      <c r="AG515" s="136">
        <v>52976</v>
      </c>
      <c r="AH515" s="34">
        <v>54879.4</v>
      </c>
      <c r="AI515" s="34">
        <v>2343</v>
      </c>
      <c r="AJ515" s="34">
        <v>4246.4000000000005</v>
      </c>
      <c r="AK515" s="34">
        <v>1903.4000000000005</v>
      </c>
      <c r="AL515" s="34">
        <v>50633</v>
      </c>
      <c r="AM515" s="34">
        <v>50633</v>
      </c>
      <c r="AN515" s="34">
        <v>0</v>
      </c>
      <c r="AO515" s="34">
        <v>33206.203078999999</v>
      </c>
      <c r="AP515" s="34">
        <v>31302.803078999998</v>
      </c>
      <c r="AQ515" s="34">
        <v>1903.4000000000015</v>
      </c>
      <c r="AR515" s="34">
        <v>-79458</v>
      </c>
      <c r="AS515" s="34">
        <v>0</v>
      </c>
    </row>
    <row r="516" spans="2:45" s="1" customFormat="1" ht="14.25" x14ac:dyDescent="0.2">
      <c r="B516" s="31" t="s">
        <v>4794</v>
      </c>
      <c r="C516" s="32" t="s">
        <v>409</v>
      </c>
      <c r="D516" s="31" t="s">
        <v>410</v>
      </c>
      <c r="E516" s="31" t="s">
        <v>13</v>
      </c>
      <c r="F516" s="31" t="s">
        <v>11</v>
      </c>
      <c r="G516" s="31" t="s">
        <v>19</v>
      </c>
      <c r="H516" s="31" t="s">
        <v>20</v>
      </c>
      <c r="I516" s="31" t="s">
        <v>10</v>
      </c>
      <c r="J516" s="31" t="s">
        <v>12</v>
      </c>
      <c r="K516" s="31" t="s">
        <v>411</v>
      </c>
      <c r="L516" s="33">
        <v>1153</v>
      </c>
      <c r="M516" s="150">
        <v>68377.43693299999</v>
      </c>
      <c r="N516" s="34">
        <v>-5732</v>
      </c>
      <c r="O516" s="34">
        <v>2916.1874222736078</v>
      </c>
      <c r="P516" s="30">
        <v>78531.536932999996</v>
      </c>
      <c r="Q516" s="35">
        <v>3750.141126</v>
      </c>
      <c r="R516" s="36">
        <v>0</v>
      </c>
      <c r="S516" s="36">
        <v>2101.8366662865214</v>
      </c>
      <c r="T516" s="36">
        <v>204.16333371347855</v>
      </c>
      <c r="U516" s="37">
        <v>2306.0124351124527</v>
      </c>
      <c r="V516" s="38">
        <v>6056.1535611124527</v>
      </c>
      <c r="W516" s="34">
        <v>84587.690494112452</v>
      </c>
      <c r="X516" s="34">
        <v>3940.9437492865109</v>
      </c>
      <c r="Y516" s="33">
        <v>80646.746744825941</v>
      </c>
      <c r="Z516" s="144">
        <v>10332.365657002681</v>
      </c>
      <c r="AA516" s="34">
        <v>3575.6897903223685</v>
      </c>
      <c r="AB516" s="34">
        <v>6448.2840338939895</v>
      </c>
      <c r="AC516" s="34">
        <v>4833.05</v>
      </c>
      <c r="AD516" s="34">
        <v>2227.5239802772494</v>
      </c>
      <c r="AE516" s="34">
        <v>4071.13</v>
      </c>
      <c r="AF516" s="34">
        <v>31488.043461496287</v>
      </c>
      <c r="AG516" s="136">
        <v>13826</v>
      </c>
      <c r="AH516" s="34">
        <v>15886.1</v>
      </c>
      <c r="AI516" s="34">
        <v>0</v>
      </c>
      <c r="AJ516" s="34">
        <v>2060.1</v>
      </c>
      <c r="AK516" s="34">
        <v>2060.1</v>
      </c>
      <c r="AL516" s="34">
        <v>13826</v>
      </c>
      <c r="AM516" s="34">
        <v>13826</v>
      </c>
      <c r="AN516" s="34">
        <v>0</v>
      </c>
      <c r="AO516" s="34">
        <v>78531.536932999996</v>
      </c>
      <c r="AP516" s="34">
        <v>76471.43693299999</v>
      </c>
      <c r="AQ516" s="34">
        <v>2060.1000000000058</v>
      </c>
      <c r="AR516" s="34">
        <v>-5732</v>
      </c>
      <c r="AS516" s="34">
        <v>0</v>
      </c>
    </row>
    <row r="517" spans="2:45" s="1" customFormat="1" ht="14.25" x14ac:dyDescent="0.2">
      <c r="B517" s="31" t="s">
        <v>4794</v>
      </c>
      <c r="C517" s="32" t="s">
        <v>2854</v>
      </c>
      <c r="D517" s="31" t="s">
        <v>2855</v>
      </c>
      <c r="E517" s="31" t="s">
        <v>13</v>
      </c>
      <c r="F517" s="31" t="s">
        <v>11</v>
      </c>
      <c r="G517" s="31" t="s">
        <v>19</v>
      </c>
      <c r="H517" s="31" t="s">
        <v>20</v>
      </c>
      <c r="I517" s="31" t="s">
        <v>10</v>
      </c>
      <c r="J517" s="31" t="s">
        <v>12</v>
      </c>
      <c r="K517" s="31" t="s">
        <v>2856</v>
      </c>
      <c r="L517" s="33">
        <v>4696</v>
      </c>
      <c r="M517" s="150">
        <v>272766.41859299998</v>
      </c>
      <c r="N517" s="34">
        <v>-175533.92</v>
      </c>
      <c r="O517" s="34">
        <v>132965.26154806223</v>
      </c>
      <c r="P517" s="30">
        <v>177057.38045229996</v>
      </c>
      <c r="Q517" s="35">
        <v>15261.290729</v>
      </c>
      <c r="R517" s="36">
        <v>0</v>
      </c>
      <c r="S517" s="36">
        <v>1755.6104022863885</v>
      </c>
      <c r="T517" s="36">
        <v>7636.3895977136117</v>
      </c>
      <c r="U517" s="37">
        <v>9392.050646390353</v>
      </c>
      <c r="V517" s="38">
        <v>24653.341375390351</v>
      </c>
      <c r="W517" s="34">
        <v>201710.72182769031</v>
      </c>
      <c r="X517" s="34">
        <v>3291.769504286407</v>
      </c>
      <c r="Y517" s="33">
        <v>198418.95232340391</v>
      </c>
      <c r="Z517" s="144">
        <v>0</v>
      </c>
      <c r="AA517" s="34">
        <v>7854.4354572617449</v>
      </c>
      <c r="AB517" s="34">
        <v>19425.644245232554</v>
      </c>
      <c r="AC517" s="34">
        <v>58791.549999999996</v>
      </c>
      <c r="AD517" s="34">
        <v>2918.5</v>
      </c>
      <c r="AE517" s="34">
        <v>0</v>
      </c>
      <c r="AF517" s="34">
        <v>88990.129702494291</v>
      </c>
      <c r="AG517" s="136">
        <v>0</v>
      </c>
      <c r="AH517" s="34">
        <v>79824.881859299989</v>
      </c>
      <c r="AI517" s="34">
        <v>0</v>
      </c>
      <c r="AJ517" s="34">
        <v>27276.641859299998</v>
      </c>
      <c r="AK517" s="34">
        <v>27276.641859299998</v>
      </c>
      <c r="AL517" s="34">
        <v>0</v>
      </c>
      <c r="AM517" s="34">
        <v>52548.24</v>
      </c>
      <c r="AN517" s="34">
        <v>52548.24</v>
      </c>
      <c r="AO517" s="34">
        <v>177057.38045229996</v>
      </c>
      <c r="AP517" s="34">
        <v>97232.498592999968</v>
      </c>
      <c r="AQ517" s="34">
        <v>79824.881859299989</v>
      </c>
      <c r="AR517" s="34">
        <v>-175533.92</v>
      </c>
      <c r="AS517" s="34">
        <v>0</v>
      </c>
    </row>
    <row r="518" spans="2:45" s="1" customFormat="1" ht="14.25" x14ac:dyDescent="0.2">
      <c r="B518" s="31" t="s">
        <v>4794</v>
      </c>
      <c r="C518" s="32" t="s">
        <v>4182</v>
      </c>
      <c r="D518" s="31" t="s">
        <v>4183</v>
      </c>
      <c r="E518" s="31" t="s">
        <v>13</v>
      </c>
      <c r="F518" s="31" t="s">
        <v>11</v>
      </c>
      <c r="G518" s="31" t="s">
        <v>19</v>
      </c>
      <c r="H518" s="31" t="s">
        <v>20</v>
      </c>
      <c r="I518" s="31" t="s">
        <v>10</v>
      </c>
      <c r="J518" s="31" t="s">
        <v>12</v>
      </c>
      <c r="K518" s="31" t="s">
        <v>4184</v>
      </c>
      <c r="L518" s="33">
        <v>3203</v>
      </c>
      <c r="M518" s="150">
        <v>65548.122189999995</v>
      </c>
      <c r="N518" s="34">
        <v>22035</v>
      </c>
      <c r="O518" s="34">
        <v>0</v>
      </c>
      <c r="P518" s="30">
        <v>91083.122189999995</v>
      </c>
      <c r="Q518" s="35">
        <v>7571.6720429999996</v>
      </c>
      <c r="R518" s="36">
        <v>0</v>
      </c>
      <c r="S518" s="36">
        <v>8092.1814240031072</v>
      </c>
      <c r="T518" s="36">
        <v>-91.125199108004381</v>
      </c>
      <c r="U518" s="37">
        <v>8001.0993706166537</v>
      </c>
      <c r="V518" s="38">
        <v>15572.771413616654</v>
      </c>
      <c r="W518" s="34">
        <v>106655.89360361666</v>
      </c>
      <c r="X518" s="34">
        <v>15172.840170003125</v>
      </c>
      <c r="Y518" s="33">
        <v>91483.053433613532</v>
      </c>
      <c r="Z518" s="144">
        <v>0</v>
      </c>
      <c r="AA518" s="34">
        <v>3630.7432980359135</v>
      </c>
      <c r="AB518" s="34">
        <v>18955.66898123499</v>
      </c>
      <c r="AC518" s="34">
        <v>13426.06</v>
      </c>
      <c r="AD518" s="34">
        <v>1825.6944939125001</v>
      </c>
      <c r="AE518" s="34">
        <v>0</v>
      </c>
      <c r="AF518" s="34">
        <v>37838.166773183402</v>
      </c>
      <c r="AG518" s="136">
        <v>36136</v>
      </c>
      <c r="AH518" s="34">
        <v>36136</v>
      </c>
      <c r="AI518" s="34">
        <v>0</v>
      </c>
      <c r="AJ518" s="34">
        <v>0</v>
      </c>
      <c r="AK518" s="34">
        <v>0</v>
      </c>
      <c r="AL518" s="34">
        <v>36136</v>
      </c>
      <c r="AM518" s="34">
        <v>36136</v>
      </c>
      <c r="AN518" s="34">
        <v>0</v>
      </c>
      <c r="AO518" s="34">
        <v>91083.122189999995</v>
      </c>
      <c r="AP518" s="34">
        <v>91083.122189999995</v>
      </c>
      <c r="AQ518" s="34">
        <v>0</v>
      </c>
      <c r="AR518" s="34">
        <v>22035</v>
      </c>
      <c r="AS518" s="34">
        <v>0</v>
      </c>
    </row>
    <row r="519" spans="2:45" s="1" customFormat="1" ht="14.25" x14ac:dyDescent="0.2">
      <c r="B519" s="31" t="s">
        <v>4794</v>
      </c>
      <c r="C519" s="32" t="s">
        <v>3281</v>
      </c>
      <c r="D519" s="31" t="s">
        <v>3282</v>
      </c>
      <c r="E519" s="31" t="s">
        <v>13</v>
      </c>
      <c r="F519" s="31" t="s">
        <v>11</v>
      </c>
      <c r="G519" s="31" t="s">
        <v>19</v>
      </c>
      <c r="H519" s="31" t="s">
        <v>20</v>
      </c>
      <c r="I519" s="31" t="s">
        <v>10</v>
      </c>
      <c r="J519" s="31" t="s">
        <v>14</v>
      </c>
      <c r="K519" s="31" t="s">
        <v>3283</v>
      </c>
      <c r="L519" s="33">
        <v>5088</v>
      </c>
      <c r="M519" s="150">
        <v>256947.47460700001</v>
      </c>
      <c r="N519" s="34">
        <v>-110367.6</v>
      </c>
      <c r="O519" s="34">
        <v>86667.600671548149</v>
      </c>
      <c r="P519" s="30">
        <v>190403.774607</v>
      </c>
      <c r="Q519" s="35">
        <v>17242.923946999999</v>
      </c>
      <c r="R519" s="36">
        <v>0</v>
      </c>
      <c r="S519" s="36">
        <v>11504.190338290133</v>
      </c>
      <c r="T519" s="36">
        <v>-71.778521164513222</v>
      </c>
      <c r="U519" s="37">
        <v>11432.473466443291</v>
      </c>
      <c r="V519" s="38">
        <v>28675.39741344329</v>
      </c>
      <c r="W519" s="34">
        <v>219079.17202044328</v>
      </c>
      <c r="X519" s="34">
        <v>21570.356884290086</v>
      </c>
      <c r="Y519" s="33">
        <v>197508.81513615319</v>
      </c>
      <c r="Z519" s="144">
        <v>0</v>
      </c>
      <c r="AA519" s="34">
        <v>4623.2413553815713</v>
      </c>
      <c r="AB519" s="34">
        <v>48277.750968082495</v>
      </c>
      <c r="AC519" s="34">
        <v>21327.439999999999</v>
      </c>
      <c r="AD519" s="34">
        <v>3340.7710499999998</v>
      </c>
      <c r="AE519" s="34">
        <v>0</v>
      </c>
      <c r="AF519" s="34">
        <v>77569.203373464057</v>
      </c>
      <c r="AG519" s="136">
        <v>78374</v>
      </c>
      <c r="AH519" s="34">
        <v>83620.899999999994</v>
      </c>
      <c r="AI519" s="34">
        <v>2650</v>
      </c>
      <c r="AJ519" s="34">
        <v>7896.9000000000005</v>
      </c>
      <c r="AK519" s="34">
        <v>5246.9000000000005</v>
      </c>
      <c r="AL519" s="34">
        <v>75724</v>
      </c>
      <c r="AM519" s="34">
        <v>75724</v>
      </c>
      <c r="AN519" s="34">
        <v>0</v>
      </c>
      <c r="AO519" s="34">
        <v>190403.774607</v>
      </c>
      <c r="AP519" s="34">
        <v>185156.87460700001</v>
      </c>
      <c r="AQ519" s="34">
        <v>5246.8999999999942</v>
      </c>
      <c r="AR519" s="34">
        <v>-110367.6</v>
      </c>
      <c r="AS519" s="34">
        <v>0</v>
      </c>
    </row>
    <row r="520" spans="2:45" s="1" customFormat="1" ht="14.25" x14ac:dyDescent="0.2">
      <c r="B520" s="31" t="s">
        <v>4794</v>
      </c>
      <c r="C520" s="32" t="s">
        <v>2527</v>
      </c>
      <c r="D520" s="31" t="s">
        <v>2528</v>
      </c>
      <c r="E520" s="31" t="s">
        <v>13</v>
      </c>
      <c r="F520" s="31" t="s">
        <v>11</v>
      </c>
      <c r="G520" s="31" t="s">
        <v>19</v>
      </c>
      <c r="H520" s="31" t="s">
        <v>20</v>
      </c>
      <c r="I520" s="31" t="s">
        <v>10</v>
      </c>
      <c r="J520" s="31" t="s">
        <v>14</v>
      </c>
      <c r="K520" s="31" t="s">
        <v>2529</v>
      </c>
      <c r="L520" s="33">
        <v>9779</v>
      </c>
      <c r="M520" s="150">
        <v>432790.56631199998</v>
      </c>
      <c r="N520" s="34">
        <v>-428284</v>
      </c>
      <c r="O520" s="34">
        <v>220484.30440182833</v>
      </c>
      <c r="P520" s="30">
        <v>283133.966312</v>
      </c>
      <c r="Q520" s="35">
        <v>35651.020646999998</v>
      </c>
      <c r="R520" s="36">
        <v>0</v>
      </c>
      <c r="S520" s="36">
        <v>20622.686532579351</v>
      </c>
      <c r="T520" s="36">
        <v>-57.538157453171152</v>
      </c>
      <c r="U520" s="37">
        <v>20565.259272755255</v>
      </c>
      <c r="V520" s="38">
        <v>56216.279919755252</v>
      </c>
      <c r="W520" s="34">
        <v>339350.24623175524</v>
      </c>
      <c r="X520" s="34">
        <v>38667.537248579378</v>
      </c>
      <c r="Y520" s="33">
        <v>300682.70898317586</v>
      </c>
      <c r="Z520" s="144">
        <v>0</v>
      </c>
      <c r="AA520" s="34">
        <v>19763.995730670144</v>
      </c>
      <c r="AB520" s="34">
        <v>55560.865965479752</v>
      </c>
      <c r="AC520" s="34">
        <v>40990.76</v>
      </c>
      <c r="AD520" s="34">
        <v>4882.5</v>
      </c>
      <c r="AE520" s="34">
        <v>1860.18</v>
      </c>
      <c r="AF520" s="34">
        <v>123058.30169614989</v>
      </c>
      <c r="AG520" s="136">
        <v>308261</v>
      </c>
      <c r="AH520" s="34">
        <v>344770.4</v>
      </c>
      <c r="AI520" s="34">
        <v>0</v>
      </c>
      <c r="AJ520" s="34">
        <v>36509.4</v>
      </c>
      <c r="AK520" s="34">
        <v>36509.4</v>
      </c>
      <c r="AL520" s="34">
        <v>308261</v>
      </c>
      <c r="AM520" s="34">
        <v>308261</v>
      </c>
      <c r="AN520" s="34">
        <v>0</v>
      </c>
      <c r="AO520" s="34">
        <v>283133.966312</v>
      </c>
      <c r="AP520" s="34">
        <v>246624.56631200001</v>
      </c>
      <c r="AQ520" s="34">
        <v>36509.400000000023</v>
      </c>
      <c r="AR520" s="34">
        <v>-428284</v>
      </c>
      <c r="AS520" s="34">
        <v>0</v>
      </c>
    </row>
    <row r="521" spans="2:45" s="1" customFormat="1" ht="14.25" x14ac:dyDescent="0.2">
      <c r="B521" s="31" t="s">
        <v>4794</v>
      </c>
      <c r="C521" s="32" t="s">
        <v>4470</v>
      </c>
      <c r="D521" s="31" t="s">
        <v>4471</v>
      </c>
      <c r="E521" s="31" t="s">
        <v>13</v>
      </c>
      <c r="F521" s="31" t="s">
        <v>11</v>
      </c>
      <c r="G521" s="31" t="s">
        <v>19</v>
      </c>
      <c r="H521" s="31" t="s">
        <v>20</v>
      </c>
      <c r="I521" s="31" t="s">
        <v>10</v>
      </c>
      <c r="J521" s="31" t="s">
        <v>21</v>
      </c>
      <c r="K521" s="31" t="s">
        <v>4472</v>
      </c>
      <c r="L521" s="33">
        <v>701</v>
      </c>
      <c r="M521" s="150">
        <v>13207.143774000002</v>
      </c>
      <c r="N521" s="34">
        <v>-15757</v>
      </c>
      <c r="O521" s="34">
        <v>14965.978804750001</v>
      </c>
      <c r="P521" s="30">
        <v>4306.6247739999999</v>
      </c>
      <c r="Q521" s="35">
        <v>0</v>
      </c>
      <c r="R521" s="36">
        <v>0</v>
      </c>
      <c r="S521" s="36">
        <v>210.43250514293797</v>
      </c>
      <c r="T521" s="36">
        <v>8896.361390375454</v>
      </c>
      <c r="U521" s="37">
        <v>9106.8430039339055</v>
      </c>
      <c r="V521" s="38">
        <v>9106.8430039339055</v>
      </c>
      <c r="W521" s="34">
        <v>13413.467777933905</v>
      </c>
      <c r="X521" s="34">
        <v>10869.786535892939</v>
      </c>
      <c r="Y521" s="33">
        <v>2543.681242040966</v>
      </c>
      <c r="Z521" s="144">
        <v>0</v>
      </c>
      <c r="AA521" s="34">
        <v>1095.6851952239474</v>
      </c>
      <c r="AB521" s="34">
        <v>2250.8743629828114</v>
      </c>
      <c r="AC521" s="34">
        <v>8510.9599999999991</v>
      </c>
      <c r="AD521" s="34">
        <v>1051.1978208999999</v>
      </c>
      <c r="AE521" s="34">
        <v>147.49</v>
      </c>
      <c r="AF521" s="34">
        <v>13056.207379106758</v>
      </c>
      <c r="AG521" s="136">
        <v>0</v>
      </c>
      <c r="AH521" s="34">
        <v>6856.4809999999989</v>
      </c>
      <c r="AI521" s="34">
        <v>0</v>
      </c>
      <c r="AJ521" s="34">
        <v>0</v>
      </c>
      <c r="AK521" s="34">
        <v>0</v>
      </c>
      <c r="AL521" s="34">
        <v>0</v>
      </c>
      <c r="AM521" s="34">
        <v>6856.4809999999989</v>
      </c>
      <c r="AN521" s="34">
        <v>6856.4809999999989</v>
      </c>
      <c r="AO521" s="34">
        <v>4306.6247739999999</v>
      </c>
      <c r="AP521" s="34">
        <v>-2549.856225999999</v>
      </c>
      <c r="AQ521" s="34">
        <v>6856.4809999999998</v>
      </c>
      <c r="AR521" s="34">
        <v>-15757</v>
      </c>
      <c r="AS521" s="34">
        <v>0</v>
      </c>
    </row>
    <row r="522" spans="2:45" s="1" customFormat="1" ht="14.25" x14ac:dyDescent="0.2">
      <c r="B522" s="31" t="s">
        <v>4794</v>
      </c>
      <c r="C522" s="32" t="s">
        <v>1694</v>
      </c>
      <c r="D522" s="31" t="s">
        <v>1695</v>
      </c>
      <c r="E522" s="31" t="s">
        <v>13</v>
      </c>
      <c r="F522" s="31" t="s">
        <v>11</v>
      </c>
      <c r="G522" s="31" t="s">
        <v>19</v>
      </c>
      <c r="H522" s="31" t="s">
        <v>20</v>
      </c>
      <c r="I522" s="31" t="s">
        <v>10</v>
      </c>
      <c r="J522" s="31" t="s">
        <v>12</v>
      </c>
      <c r="K522" s="31" t="s">
        <v>1696</v>
      </c>
      <c r="L522" s="33">
        <v>1037</v>
      </c>
      <c r="M522" s="150">
        <v>84610.488006</v>
      </c>
      <c r="N522" s="34">
        <v>13728</v>
      </c>
      <c r="O522" s="34">
        <v>0</v>
      </c>
      <c r="P522" s="30">
        <v>129072.488006</v>
      </c>
      <c r="Q522" s="35">
        <v>849.18872899999997</v>
      </c>
      <c r="R522" s="36">
        <v>0</v>
      </c>
      <c r="S522" s="36">
        <v>0</v>
      </c>
      <c r="T522" s="36">
        <v>2074</v>
      </c>
      <c r="U522" s="37">
        <v>2074.0111840517029</v>
      </c>
      <c r="V522" s="38">
        <v>2923.1999130517029</v>
      </c>
      <c r="W522" s="34">
        <v>131995.68791905171</v>
      </c>
      <c r="X522" s="34">
        <v>2.9103829999999999E-11</v>
      </c>
      <c r="Y522" s="33">
        <v>131995.68791905168</v>
      </c>
      <c r="Z522" s="144">
        <v>0</v>
      </c>
      <c r="AA522" s="34">
        <v>25323.692675646915</v>
      </c>
      <c r="AB522" s="34">
        <v>8246.2170945050093</v>
      </c>
      <c r="AC522" s="34">
        <v>4346.8100000000004</v>
      </c>
      <c r="AD522" s="34">
        <v>3525.8640221071996</v>
      </c>
      <c r="AE522" s="34">
        <v>12203.03</v>
      </c>
      <c r="AF522" s="34">
        <v>53645.613792259115</v>
      </c>
      <c r="AG522" s="136">
        <v>30734</v>
      </c>
      <c r="AH522" s="34">
        <v>30734</v>
      </c>
      <c r="AI522" s="34">
        <v>0</v>
      </c>
      <c r="AJ522" s="34">
        <v>0</v>
      </c>
      <c r="AK522" s="34">
        <v>0</v>
      </c>
      <c r="AL522" s="34">
        <v>30734</v>
      </c>
      <c r="AM522" s="34">
        <v>30734</v>
      </c>
      <c r="AN522" s="34">
        <v>0</v>
      </c>
      <c r="AO522" s="34">
        <v>129072.488006</v>
      </c>
      <c r="AP522" s="34">
        <v>129072.488006</v>
      </c>
      <c r="AQ522" s="34">
        <v>0</v>
      </c>
      <c r="AR522" s="34">
        <v>13728</v>
      </c>
      <c r="AS522" s="34">
        <v>0</v>
      </c>
    </row>
    <row r="523" spans="2:45" s="1" customFormat="1" ht="14.25" x14ac:dyDescent="0.2">
      <c r="B523" s="31" t="s">
        <v>4794</v>
      </c>
      <c r="C523" s="32" t="s">
        <v>626</v>
      </c>
      <c r="D523" s="31" t="s">
        <v>627</v>
      </c>
      <c r="E523" s="31" t="s">
        <v>13</v>
      </c>
      <c r="F523" s="31" t="s">
        <v>11</v>
      </c>
      <c r="G523" s="31" t="s">
        <v>19</v>
      </c>
      <c r="H523" s="31" t="s">
        <v>20</v>
      </c>
      <c r="I523" s="31" t="s">
        <v>10</v>
      </c>
      <c r="J523" s="31" t="s">
        <v>12</v>
      </c>
      <c r="K523" s="31" t="s">
        <v>628</v>
      </c>
      <c r="L523" s="33">
        <v>2818</v>
      </c>
      <c r="M523" s="150">
        <v>156610.01384099998</v>
      </c>
      <c r="N523" s="34">
        <v>12261</v>
      </c>
      <c r="O523" s="34">
        <v>0</v>
      </c>
      <c r="P523" s="30">
        <v>49288.433840999962</v>
      </c>
      <c r="Q523" s="35">
        <v>8002.3064690000001</v>
      </c>
      <c r="R523" s="36">
        <v>0</v>
      </c>
      <c r="S523" s="36">
        <v>1237.7913942861896</v>
      </c>
      <c r="T523" s="36">
        <v>4398.2086057138104</v>
      </c>
      <c r="U523" s="37">
        <v>5636.0303921482146</v>
      </c>
      <c r="V523" s="38">
        <v>13638.336861148215</v>
      </c>
      <c r="W523" s="34">
        <v>62926.770702148176</v>
      </c>
      <c r="X523" s="34">
        <v>2320.8588642861869</v>
      </c>
      <c r="Y523" s="33">
        <v>60605.91183786199</v>
      </c>
      <c r="Z523" s="144">
        <v>0</v>
      </c>
      <c r="AA523" s="34">
        <v>2813.0965544286382</v>
      </c>
      <c r="AB523" s="34">
        <v>26965.770261581307</v>
      </c>
      <c r="AC523" s="34">
        <v>11812.25</v>
      </c>
      <c r="AD523" s="34">
        <v>2635.0225594999997</v>
      </c>
      <c r="AE523" s="34">
        <v>1095.19</v>
      </c>
      <c r="AF523" s="34">
        <v>45321.329375509951</v>
      </c>
      <c r="AG523" s="136">
        <v>3602</v>
      </c>
      <c r="AH523" s="34">
        <v>31533.42</v>
      </c>
      <c r="AI523" s="34">
        <v>0</v>
      </c>
      <c r="AJ523" s="34">
        <v>0</v>
      </c>
      <c r="AK523" s="34">
        <v>0</v>
      </c>
      <c r="AL523" s="34">
        <v>3602</v>
      </c>
      <c r="AM523" s="34">
        <v>31533.42</v>
      </c>
      <c r="AN523" s="34">
        <v>27931.42</v>
      </c>
      <c r="AO523" s="34">
        <v>49288.433840999962</v>
      </c>
      <c r="AP523" s="34">
        <v>21357.013840999964</v>
      </c>
      <c r="AQ523" s="34">
        <v>27931.42</v>
      </c>
      <c r="AR523" s="34">
        <v>12261</v>
      </c>
      <c r="AS523" s="34">
        <v>0</v>
      </c>
    </row>
    <row r="524" spans="2:45" s="1" customFormat="1" ht="14.25" x14ac:dyDescent="0.2">
      <c r="B524" s="31" t="s">
        <v>4794</v>
      </c>
      <c r="C524" s="32" t="s">
        <v>2890</v>
      </c>
      <c r="D524" s="31" t="s">
        <v>2891</v>
      </c>
      <c r="E524" s="31" t="s">
        <v>13</v>
      </c>
      <c r="F524" s="31" t="s">
        <v>11</v>
      </c>
      <c r="G524" s="31" t="s">
        <v>19</v>
      </c>
      <c r="H524" s="31" t="s">
        <v>20</v>
      </c>
      <c r="I524" s="31" t="s">
        <v>10</v>
      </c>
      <c r="J524" s="31" t="s">
        <v>12</v>
      </c>
      <c r="K524" s="31" t="s">
        <v>2892</v>
      </c>
      <c r="L524" s="33">
        <v>1309</v>
      </c>
      <c r="M524" s="150">
        <v>57966.211883999997</v>
      </c>
      <c r="N524" s="34">
        <v>-28372</v>
      </c>
      <c r="O524" s="34">
        <v>11731.503867106163</v>
      </c>
      <c r="P524" s="30">
        <v>50479.211883999989</v>
      </c>
      <c r="Q524" s="35">
        <v>2592.7139200000001</v>
      </c>
      <c r="R524" s="36">
        <v>0</v>
      </c>
      <c r="S524" s="36">
        <v>828.97575314317555</v>
      </c>
      <c r="T524" s="36">
        <v>1789.0242468568244</v>
      </c>
      <c r="U524" s="37">
        <v>2618.0141175734611</v>
      </c>
      <c r="V524" s="38">
        <v>5210.7280375734608</v>
      </c>
      <c r="W524" s="34">
        <v>55689.939921573452</v>
      </c>
      <c r="X524" s="34">
        <v>1554.3295371431741</v>
      </c>
      <c r="Y524" s="33">
        <v>54135.610384430278</v>
      </c>
      <c r="Z524" s="144">
        <v>0</v>
      </c>
      <c r="AA524" s="34">
        <v>2091.0259086900901</v>
      </c>
      <c r="AB524" s="34">
        <v>7538.8866049618009</v>
      </c>
      <c r="AC524" s="34">
        <v>19925.2</v>
      </c>
      <c r="AD524" s="34">
        <v>526.13274439999998</v>
      </c>
      <c r="AE524" s="34">
        <v>2447.96</v>
      </c>
      <c r="AF524" s="34">
        <v>32529.20525805189</v>
      </c>
      <c r="AG524" s="136">
        <v>40010</v>
      </c>
      <c r="AH524" s="34">
        <v>40010</v>
      </c>
      <c r="AI524" s="34">
        <v>8857</v>
      </c>
      <c r="AJ524" s="34">
        <v>8857</v>
      </c>
      <c r="AK524" s="34">
        <v>0</v>
      </c>
      <c r="AL524" s="34">
        <v>31153</v>
      </c>
      <c r="AM524" s="34">
        <v>31153</v>
      </c>
      <c r="AN524" s="34">
        <v>0</v>
      </c>
      <c r="AO524" s="34">
        <v>50479.211883999989</v>
      </c>
      <c r="AP524" s="34">
        <v>50479.211883999989</v>
      </c>
      <c r="AQ524" s="34">
        <v>0</v>
      </c>
      <c r="AR524" s="34">
        <v>-28372</v>
      </c>
      <c r="AS524" s="34">
        <v>0</v>
      </c>
    </row>
    <row r="525" spans="2:45" s="1" customFormat="1" ht="14.25" x14ac:dyDescent="0.2">
      <c r="B525" s="31" t="s">
        <v>4794</v>
      </c>
      <c r="C525" s="32" t="s">
        <v>4695</v>
      </c>
      <c r="D525" s="31" t="s">
        <v>4696</v>
      </c>
      <c r="E525" s="31" t="s">
        <v>13</v>
      </c>
      <c r="F525" s="31" t="s">
        <v>11</v>
      </c>
      <c r="G525" s="31" t="s">
        <v>19</v>
      </c>
      <c r="H525" s="31" t="s">
        <v>20</v>
      </c>
      <c r="I525" s="31" t="s">
        <v>10</v>
      </c>
      <c r="J525" s="31" t="s">
        <v>12</v>
      </c>
      <c r="K525" s="31" t="s">
        <v>4697</v>
      </c>
      <c r="L525" s="33">
        <v>4123</v>
      </c>
      <c r="M525" s="150">
        <v>216192.548709</v>
      </c>
      <c r="N525" s="34">
        <v>-124788</v>
      </c>
      <c r="O525" s="34">
        <v>77058.926985843835</v>
      </c>
      <c r="P525" s="30">
        <v>137298.048709</v>
      </c>
      <c r="Q525" s="35">
        <v>8360.9177810000001</v>
      </c>
      <c r="R525" s="36">
        <v>0</v>
      </c>
      <c r="S525" s="36">
        <v>1624.0019725720522</v>
      </c>
      <c r="T525" s="36">
        <v>6621.9980274279478</v>
      </c>
      <c r="U525" s="37">
        <v>8246.0444665816503</v>
      </c>
      <c r="V525" s="38">
        <v>16606.96224758165</v>
      </c>
      <c r="W525" s="34">
        <v>153905.01095658165</v>
      </c>
      <c r="X525" s="34">
        <v>3045.0036985720508</v>
      </c>
      <c r="Y525" s="33">
        <v>150860.0072580096</v>
      </c>
      <c r="Z525" s="144">
        <v>0</v>
      </c>
      <c r="AA525" s="34">
        <v>13650.152251180116</v>
      </c>
      <c r="AB525" s="34">
        <v>26649.974596142365</v>
      </c>
      <c r="AC525" s="34">
        <v>17282.43</v>
      </c>
      <c r="AD525" s="34">
        <v>9145.7696200730807</v>
      </c>
      <c r="AE525" s="34">
        <v>11578.9</v>
      </c>
      <c r="AF525" s="34">
        <v>78307.226467395551</v>
      </c>
      <c r="AG525" s="136">
        <v>49725</v>
      </c>
      <c r="AH525" s="34">
        <v>62475.5</v>
      </c>
      <c r="AI525" s="34">
        <v>340</v>
      </c>
      <c r="AJ525" s="34">
        <v>13090.5</v>
      </c>
      <c r="AK525" s="34">
        <v>12750.5</v>
      </c>
      <c r="AL525" s="34">
        <v>49385</v>
      </c>
      <c r="AM525" s="34">
        <v>49385</v>
      </c>
      <c r="AN525" s="34">
        <v>0</v>
      </c>
      <c r="AO525" s="34">
        <v>137298.048709</v>
      </c>
      <c r="AP525" s="34">
        <v>124547.548709</v>
      </c>
      <c r="AQ525" s="34">
        <v>12750.5</v>
      </c>
      <c r="AR525" s="34">
        <v>-124788</v>
      </c>
      <c r="AS525" s="34">
        <v>0</v>
      </c>
    </row>
    <row r="526" spans="2:45" s="1" customFormat="1" ht="14.25" x14ac:dyDescent="0.2">
      <c r="B526" s="31" t="s">
        <v>4794</v>
      </c>
      <c r="C526" s="32" t="s">
        <v>4200</v>
      </c>
      <c r="D526" s="31" t="s">
        <v>4201</v>
      </c>
      <c r="E526" s="31" t="s">
        <v>13</v>
      </c>
      <c r="F526" s="31" t="s">
        <v>11</v>
      </c>
      <c r="G526" s="31" t="s">
        <v>19</v>
      </c>
      <c r="H526" s="31" t="s">
        <v>20</v>
      </c>
      <c r="I526" s="31" t="s">
        <v>10</v>
      </c>
      <c r="J526" s="31" t="s">
        <v>21</v>
      </c>
      <c r="K526" s="31" t="s">
        <v>4202</v>
      </c>
      <c r="L526" s="33">
        <v>613</v>
      </c>
      <c r="M526" s="150">
        <v>140701.20149100001</v>
      </c>
      <c r="N526" s="34">
        <v>-165927</v>
      </c>
      <c r="O526" s="34">
        <v>151099.45055402626</v>
      </c>
      <c r="P526" s="30">
        <v>8399.2014910000144</v>
      </c>
      <c r="Q526" s="35">
        <v>6932.7929020000001</v>
      </c>
      <c r="R526" s="36">
        <v>0</v>
      </c>
      <c r="S526" s="36">
        <v>406.06410285729879</v>
      </c>
      <c r="T526" s="36">
        <v>121146.07394802624</v>
      </c>
      <c r="U526" s="37">
        <v>121552.79352118082</v>
      </c>
      <c r="V526" s="38">
        <v>128485.58642318082</v>
      </c>
      <c r="W526" s="34">
        <v>136884.78791418084</v>
      </c>
      <c r="X526" s="34">
        <v>136884.13244388357</v>
      </c>
      <c r="Y526" s="33">
        <v>0.65547029727895278</v>
      </c>
      <c r="Z526" s="144">
        <v>111036.45227141322</v>
      </c>
      <c r="AA526" s="34">
        <v>4487.8069548821868</v>
      </c>
      <c r="AB526" s="34">
        <v>15978.690224174601</v>
      </c>
      <c r="AC526" s="34">
        <v>3496.91</v>
      </c>
      <c r="AD526" s="34">
        <v>2344.4510419999997</v>
      </c>
      <c r="AE526" s="34">
        <v>11414.41</v>
      </c>
      <c r="AF526" s="34">
        <v>148758.72049247002</v>
      </c>
      <c r="AG526" s="136">
        <v>37914</v>
      </c>
      <c r="AH526" s="34">
        <v>37914</v>
      </c>
      <c r="AI526" s="34">
        <v>3202</v>
      </c>
      <c r="AJ526" s="34">
        <v>3202</v>
      </c>
      <c r="AK526" s="34">
        <v>0</v>
      </c>
      <c r="AL526" s="34">
        <v>34712</v>
      </c>
      <c r="AM526" s="34">
        <v>34712</v>
      </c>
      <c r="AN526" s="34">
        <v>0</v>
      </c>
      <c r="AO526" s="34">
        <v>8399.2014910000144</v>
      </c>
      <c r="AP526" s="34">
        <v>8399.2014910000144</v>
      </c>
      <c r="AQ526" s="34">
        <v>0</v>
      </c>
      <c r="AR526" s="34">
        <v>-165927</v>
      </c>
      <c r="AS526" s="34">
        <v>0</v>
      </c>
    </row>
    <row r="527" spans="2:45" s="1" customFormat="1" ht="14.25" x14ac:dyDescent="0.2">
      <c r="B527" s="31" t="s">
        <v>4794</v>
      </c>
      <c r="C527" s="32" t="s">
        <v>4083</v>
      </c>
      <c r="D527" s="31" t="s">
        <v>4084</v>
      </c>
      <c r="E527" s="31" t="s">
        <v>13</v>
      </c>
      <c r="F527" s="31" t="s">
        <v>11</v>
      </c>
      <c r="G527" s="31" t="s">
        <v>19</v>
      </c>
      <c r="H527" s="31" t="s">
        <v>20</v>
      </c>
      <c r="I527" s="31" t="s">
        <v>10</v>
      </c>
      <c r="J527" s="31" t="s">
        <v>14</v>
      </c>
      <c r="K527" s="31" t="s">
        <v>4085</v>
      </c>
      <c r="L527" s="33">
        <v>5720</v>
      </c>
      <c r="M527" s="150">
        <v>124795.74258399999</v>
      </c>
      <c r="N527" s="34">
        <v>-10382</v>
      </c>
      <c r="O527" s="34">
        <v>0</v>
      </c>
      <c r="P527" s="30">
        <v>179018.10258399998</v>
      </c>
      <c r="Q527" s="35">
        <v>4141.3837370000001</v>
      </c>
      <c r="R527" s="36">
        <v>0</v>
      </c>
      <c r="S527" s="36">
        <v>0</v>
      </c>
      <c r="T527" s="36">
        <v>11440</v>
      </c>
      <c r="U527" s="37">
        <v>11440.061690236973</v>
      </c>
      <c r="V527" s="38">
        <v>15581.445427236973</v>
      </c>
      <c r="W527" s="34">
        <v>194599.54801123694</v>
      </c>
      <c r="X527" s="34">
        <v>0</v>
      </c>
      <c r="Y527" s="33">
        <v>194599.54801123694</v>
      </c>
      <c r="Z527" s="144">
        <v>0</v>
      </c>
      <c r="AA527" s="34">
        <v>4575.7873511112157</v>
      </c>
      <c r="AB527" s="34">
        <v>48435.767974973787</v>
      </c>
      <c r="AC527" s="34">
        <v>23976.6</v>
      </c>
      <c r="AD527" s="34">
        <v>4125.0850245597703</v>
      </c>
      <c r="AE527" s="34">
        <v>0</v>
      </c>
      <c r="AF527" s="34">
        <v>81113.240350644759</v>
      </c>
      <c r="AG527" s="136">
        <v>23941</v>
      </c>
      <c r="AH527" s="34">
        <v>74903.360000000001</v>
      </c>
      <c r="AI527" s="34">
        <v>604</v>
      </c>
      <c r="AJ527" s="34">
        <v>12023.400000000001</v>
      </c>
      <c r="AK527" s="34">
        <v>11419.400000000001</v>
      </c>
      <c r="AL527" s="34">
        <v>23337</v>
      </c>
      <c r="AM527" s="34">
        <v>62879.96</v>
      </c>
      <c r="AN527" s="34">
        <v>39542.959999999999</v>
      </c>
      <c r="AO527" s="34">
        <v>179018.10258399998</v>
      </c>
      <c r="AP527" s="34">
        <v>128055.74258399999</v>
      </c>
      <c r="AQ527" s="34">
        <v>50962.359999999986</v>
      </c>
      <c r="AR527" s="34">
        <v>-10382</v>
      </c>
      <c r="AS527" s="34">
        <v>0</v>
      </c>
    </row>
    <row r="528" spans="2:45" s="1" customFormat="1" ht="14.25" x14ac:dyDescent="0.2">
      <c r="B528" s="31" t="s">
        <v>4794</v>
      </c>
      <c r="C528" s="32" t="s">
        <v>1580</v>
      </c>
      <c r="D528" s="31" t="s">
        <v>1581</v>
      </c>
      <c r="E528" s="31" t="s">
        <v>13</v>
      </c>
      <c r="F528" s="31" t="s">
        <v>11</v>
      </c>
      <c r="G528" s="31" t="s">
        <v>19</v>
      </c>
      <c r="H528" s="31" t="s">
        <v>20</v>
      </c>
      <c r="I528" s="31" t="s">
        <v>10</v>
      </c>
      <c r="J528" s="31" t="s">
        <v>14</v>
      </c>
      <c r="K528" s="31" t="s">
        <v>1582</v>
      </c>
      <c r="L528" s="33">
        <v>9111</v>
      </c>
      <c r="M528" s="150">
        <v>385132.16565900005</v>
      </c>
      <c r="N528" s="34">
        <v>-510995.26</v>
      </c>
      <c r="O528" s="34">
        <v>343210.06360249943</v>
      </c>
      <c r="P528" s="30">
        <v>50452.122224900057</v>
      </c>
      <c r="Q528" s="35">
        <v>42433.241689000002</v>
      </c>
      <c r="R528" s="36">
        <v>0</v>
      </c>
      <c r="S528" s="36">
        <v>28017.576564582188</v>
      </c>
      <c r="T528" s="36">
        <v>229206.01139973034</v>
      </c>
      <c r="U528" s="37">
        <v>257224.97504334195</v>
      </c>
      <c r="V528" s="38">
        <v>299658.21673234197</v>
      </c>
      <c r="W528" s="34">
        <v>350110.33895724203</v>
      </c>
      <c r="X528" s="34">
        <v>327373.03524118155</v>
      </c>
      <c r="Y528" s="33">
        <v>22737.303716060473</v>
      </c>
      <c r="Z528" s="144">
        <v>0</v>
      </c>
      <c r="AA528" s="34">
        <v>13571.099120351995</v>
      </c>
      <c r="AB528" s="34">
        <v>53666.957971828007</v>
      </c>
      <c r="AC528" s="34">
        <v>38190.699999999997</v>
      </c>
      <c r="AD528" s="34">
        <v>21493.926704037494</v>
      </c>
      <c r="AE528" s="34">
        <v>5090.45</v>
      </c>
      <c r="AF528" s="34">
        <v>132013.1337962175</v>
      </c>
      <c r="AG528" s="136">
        <v>235431</v>
      </c>
      <c r="AH528" s="34">
        <v>249563.21656590002</v>
      </c>
      <c r="AI528" s="34">
        <v>24381</v>
      </c>
      <c r="AJ528" s="34">
        <v>38513.216565900009</v>
      </c>
      <c r="AK528" s="34">
        <v>14132.216565900009</v>
      </c>
      <c r="AL528" s="34">
        <v>211050</v>
      </c>
      <c r="AM528" s="34">
        <v>211050</v>
      </c>
      <c r="AN528" s="34">
        <v>0</v>
      </c>
      <c r="AO528" s="34">
        <v>50452.122224900057</v>
      </c>
      <c r="AP528" s="34">
        <v>36319.905659000047</v>
      </c>
      <c r="AQ528" s="34">
        <v>14132.216565900009</v>
      </c>
      <c r="AR528" s="34">
        <v>-510995.26</v>
      </c>
      <c r="AS528" s="34">
        <v>0</v>
      </c>
    </row>
    <row r="529" spans="2:45" s="1" customFormat="1" ht="14.25" x14ac:dyDescent="0.2">
      <c r="B529" s="31" t="s">
        <v>4794</v>
      </c>
      <c r="C529" s="32" t="s">
        <v>3602</v>
      </c>
      <c r="D529" s="31" t="s">
        <v>3603</v>
      </c>
      <c r="E529" s="31" t="s">
        <v>13</v>
      </c>
      <c r="F529" s="31" t="s">
        <v>11</v>
      </c>
      <c r="G529" s="31" t="s">
        <v>19</v>
      </c>
      <c r="H529" s="31" t="s">
        <v>20</v>
      </c>
      <c r="I529" s="31" t="s">
        <v>10</v>
      </c>
      <c r="J529" s="31" t="s">
        <v>21</v>
      </c>
      <c r="K529" s="31" t="s">
        <v>3604</v>
      </c>
      <c r="L529" s="33">
        <v>881</v>
      </c>
      <c r="M529" s="150">
        <v>177455.952357</v>
      </c>
      <c r="N529" s="34">
        <v>-71573</v>
      </c>
      <c r="O529" s="34">
        <v>40029.671956306236</v>
      </c>
      <c r="P529" s="30">
        <v>116346.952357</v>
      </c>
      <c r="Q529" s="35">
        <v>8472.9213739999996</v>
      </c>
      <c r="R529" s="36">
        <v>0</v>
      </c>
      <c r="S529" s="36">
        <v>1595.1020331434697</v>
      </c>
      <c r="T529" s="36">
        <v>166.89796685653027</v>
      </c>
      <c r="U529" s="37">
        <v>1762.0095015906945</v>
      </c>
      <c r="V529" s="38">
        <v>10234.930875590693</v>
      </c>
      <c r="W529" s="34">
        <v>126581.8832325907</v>
      </c>
      <c r="X529" s="34">
        <v>2990.8163121434773</v>
      </c>
      <c r="Y529" s="33">
        <v>123591.06692044722</v>
      </c>
      <c r="Z529" s="144">
        <v>14410.231738139115</v>
      </c>
      <c r="AA529" s="34">
        <v>8405.1688223327292</v>
      </c>
      <c r="AB529" s="34">
        <v>7990.2865880446943</v>
      </c>
      <c r="AC529" s="34">
        <v>3692.9</v>
      </c>
      <c r="AD529" s="34">
        <v>1625.1691527999999</v>
      </c>
      <c r="AE529" s="34">
        <v>2374.98</v>
      </c>
      <c r="AF529" s="34">
        <v>38498.736301316545</v>
      </c>
      <c r="AG529" s="136">
        <v>19675</v>
      </c>
      <c r="AH529" s="34">
        <v>21855</v>
      </c>
      <c r="AI529" s="34">
        <v>0</v>
      </c>
      <c r="AJ529" s="34">
        <v>2180</v>
      </c>
      <c r="AK529" s="34">
        <v>2180</v>
      </c>
      <c r="AL529" s="34">
        <v>19675</v>
      </c>
      <c r="AM529" s="34">
        <v>19675</v>
      </c>
      <c r="AN529" s="34">
        <v>0</v>
      </c>
      <c r="AO529" s="34">
        <v>116346.952357</v>
      </c>
      <c r="AP529" s="34">
        <v>114166.952357</v>
      </c>
      <c r="AQ529" s="34">
        <v>2180</v>
      </c>
      <c r="AR529" s="34">
        <v>-71573</v>
      </c>
      <c r="AS529" s="34">
        <v>0</v>
      </c>
    </row>
    <row r="530" spans="2:45" s="1" customFormat="1" ht="14.25" x14ac:dyDescent="0.2">
      <c r="B530" s="31" t="s">
        <v>4794</v>
      </c>
      <c r="C530" s="32" t="s">
        <v>4048</v>
      </c>
      <c r="D530" s="31" t="s">
        <v>4049</v>
      </c>
      <c r="E530" s="31" t="s">
        <v>13</v>
      </c>
      <c r="F530" s="31" t="s">
        <v>11</v>
      </c>
      <c r="G530" s="31" t="s">
        <v>19</v>
      </c>
      <c r="H530" s="31" t="s">
        <v>20</v>
      </c>
      <c r="I530" s="31" t="s">
        <v>10</v>
      </c>
      <c r="J530" s="31" t="s">
        <v>21</v>
      </c>
      <c r="K530" s="31" t="s">
        <v>4050</v>
      </c>
      <c r="L530" s="33">
        <v>524</v>
      </c>
      <c r="M530" s="150">
        <v>33722.688432000003</v>
      </c>
      <c r="N530" s="34">
        <v>-19398</v>
      </c>
      <c r="O530" s="34">
        <v>11516.266316336299</v>
      </c>
      <c r="P530" s="30">
        <v>16739.688432000003</v>
      </c>
      <c r="Q530" s="35">
        <v>710.87480000000005</v>
      </c>
      <c r="R530" s="36">
        <v>0</v>
      </c>
      <c r="S530" s="36">
        <v>209.48456114293757</v>
      </c>
      <c r="T530" s="36">
        <v>838.51543885706246</v>
      </c>
      <c r="U530" s="37">
        <v>1048.0056513433869</v>
      </c>
      <c r="V530" s="38">
        <v>1758.880451343387</v>
      </c>
      <c r="W530" s="34">
        <v>18498.568883343389</v>
      </c>
      <c r="X530" s="34">
        <v>392.78355214293333</v>
      </c>
      <c r="Y530" s="33">
        <v>18105.785331200455</v>
      </c>
      <c r="Z530" s="144">
        <v>0</v>
      </c>
      <c r="AA530" s="34">
        <v>758.00980245827668</v>
      </c>
      <c r="AB530" s="34">
        <v>5931.3700360881048</v>
      </c>
      <c r="AC530" s="34">
        <v>10012.32</v>
      </c>
      <c r="AD530" s="34">
        <v>0</v>
      </c>
      <c r="AE530" s="34">
        <v>0</v>
      </c>
      <c r="AF530" s="34">
        <v>16701.699838546381</v>
      </c>
      <c r="AG530" s="136">
        <v>7100</v>
      </c>
      <c r="AH530" s="34">
        <v>8300</v>
      </c>
      <c r="AI530" s="34">
        <v>0</v>
      </c>
      <c r="AJ530" s="34">
        <v>1200</v>
      </c>
      <c r="AK530" s="34">
        <v>1200</v>
      </c>
      <c r="AL530" s="34">
        <v>7100</v>
      </c>
      <c r="AM530" s="34">
        <v>7100</v>
      </c>
      <c r="AN530" s="34">
        <v>0</v>
      </c>
      <c r="AO530" s="34">
        <v>16739.688432000003</v>
      </c>
      <c r="AP530" s="34">
        <v>15539.688432000003</v>
      </c>
      <c r="AQ530" s="34">
        <v>1200</v>
      </c>
      <c r="AR530" s="34">
        <v>-19398</v>
      </c>
      <c r="AS530" s="34">
        <v>0</v>
      </c>
    </row>
    <row r="531" spans="2:45" s="1" customFormat="1" ht="14.25" x14ac:dyDescent="0.2">
      <c r="B531" s="31" t="s">
        <v>4794</v>
      </c>
      <c r="C531" s="32" t="s">
        <v>1133</v>
      </c>
      <c r="D531" s="31" t="s">
        <v>1134</v>
      </c>
      <c r="E531" s="31" t="s">
        <v>13</v>
      </c>
      <c r="F531" s="31" t="s">
        <v>11</v>
      </c>
      <c r="G531" s="31" t="s">
        <v>19</v>
      </c>
      <c r="H531" s="31" t="s">
        <v>20</v>
      </c>
      <c r="I531" s="31" t="s">
        <v>10</v>
      </c>
      <c r="J531" s="31" t="s">
        <v>12</v>
      </c>
      <c r="K531" s="31" t="s">
        <v>1135</v>
      </c>
      <c r="L531" s="33">
        <v>2473</v>
      </c>
      <c r="M531" s="150">
        <v>306119.39619200001</v>
      </c>
      <c r="N531" s="34">
        <v>-166095</v>
      </c>
      <c r="O531" s="34">
        <v>130110.87547828122</v>
      </c>
      <c r="P531" s="30">
        <v>62957.396192000015</v>
      </c>
      <c r="Q531" s="35">
        <v>15103.636860000001</v>
      </c>
      <c r="R531" s="36">
        <v>0</v>
      </c>
      <c r="S531" s="36">
        <v>7541.0446011457534</v>
      </c>
      <c r="T531" s="36">
        <v>47766.661849761047</v>
      </c>
      <c r="U531" s="37">
        <v>55308.004697892582</v>
      </c>
      <c r="V531" s="38">
        <v>70411.641557892581</v>
      </c>
      <c r="W531" s="34">
        <v>133369.0377498926</v>
      </c>
      <c r="X531" s="34">
        <v>72787.715079426955</v>
      </c>
      <c r="Y531" s="33">
        <v>60581.322670465641</v>
      </c>
      <c r="Z531" s="144">
        <v>0</v>
      </c>
      <c r="AA531" s="34">
        <v>3118.3048796896428</v>
      </c>
      <c r="AB531" s="34">
        <v>12360.236624919884</v>
      </c>
      <c r="AC531" s="34">
        <v>10366.11</v>
      </c>
      <c r="AD531" s="34">
        <v>147</v>
      </c>
      <c r="AE531" s="34">
        <v>0</v>
      </c>
      <c r="AF531" s="34">
        <v>25991.651504609526</v>
      </c>
      <c r="AG531" s="136">
        <v>39288</v>
      </c>
      <c r="AH531" s="34">
        <v>50428</v>
      </c>
      <c r="AI531" s="34">
        <v>0</v>
      </c>
      <c r="AJ531" s="34">
        <v>11140</v>
      </c>
      <c r="AK531" s="34">
        <v>11140</v>
      </c>
      <c r="AL531" s="34">
        <v>39288</v>
      </c>
      <c r="AM531" s="34">
        <v>39288</v>
      </c>
      <c r="AN531" s="34">
        <v>0</v>
      </c>
      <c r="AO531" s="34">
        <v>62957.396192000015</v>
      </c>
      <c r="AP531" s="34">
        <v>51817.396192000015</v>
      </c>
      <c r="AQ531" s="34">
        <v>11140</v>
      </c>
      <c r="AR531" s="34">
        <v>-166095</v>
      </c>
      <c r="AS531" s="34">
        <v>0</v>
      </c>
    </row>
    <row r="532" spans="2:45" s="1" customFormat="1" ht="14.25" x14ac:dyDescent="0.2">
      <c r="B532" s="31" t="s">
        <v>4794</v>
      </c>
      <c r="C532" s="32" t="s">
        <v>1392</v>
      </c>
      <c r="D532" s="31" t="s">
        <v>1393</v>
      </c>
      <c r="E532" s="31" t="s">
        <v>13</v>
      </c>
      <c r="F532" s="31" t="s">
        <v>11</v>
      </c>
      <c r="G532" s="31" t="s">
        <v>19</v>
      </c>
      <c r="H532" s="31" t="s">
        <v>20</v>
      </c>
      <c r="I532" s="31" t="s">
        <v>10</v>
      </c>
      <c r="J532" s="31" t="s">
        <v>21</v>
      </c>
      <c r="K532" s="31" t="s">
        <v>1394</v>
      </c>
      <c r="L532" s="33">
        <v>468</v>
      </c>
      <c r="M532" s="150">
        <v>15344.816780999998</v>
      </c>
      <c r="N532" s="34">
        <v>-1438</v>
      </c>
      <c r="O532" s="34">
        <v>0</v>
      </c>
      <c r="P532" s="30">
        <v>-2232.1832190000023</v>
      </c>
      <c r="Q532" s="35">
        <v>422.06441599999999</v>
      </c>
      <c r="R532" s="36">
        <v>2232.1832190000023</v>
      </c>
      <c r="S532" s="36">
        <v>262.43703314295794</v>
      </c>
      <c r="T532" s="36">
        <v>-84.231494184716212</v>
      </c>
      <c r="U532" s="37">
        <v>2410.401755987411</v>
      </c>
      <c r="V532" s="38">
        <v>2832.4661719874111</v>
      </c>
      <c r="W532" s="34">
        <v>2832.4661719874111</v>
      </c>
      <c r="X532" s="34">
        <v>492.06943714295767</v>
      </c>
      <c r="Y532" s="33">
        <v>2340.3967348444535</v>
      </c>
      <c r="Z532" s="144">
        <v>0</v>
      </c>
      <c r="AA532" s="34">
        <v>1621.8602643487511</v>
      </c>
      <c r="AB532" s="34">
        <v>1484.2904752096645</v>
      </c>
      <c r="AC532" s="34">
        <v>3059.55</v>
      </c>
      <c r="AD532" s="34">
        <v>321.5</v>
      </c>
      <c r="AE532" s="34">
        <v>0</v>
      </c>
      <c r="AF532" s="34">
        <v>6487.200739558416</v>
      </c>
      <c r="AG532" s="136">
        <v>6132</v>
      </c>
      <c r="AH532" s="34">
        <v>6132</v>
      </c>
      <c r="AI532" s="34">
        <v>616</v>
      </c>
      <c r="AJ532" s="34">
        <v>616</v>
      </c>
      <c r="AK532" s="34">
        <v>0</v>
      </c>
      <c r="AL532" s="34">
        <v>5516</v>
      </c>
      <c r="AM532" s="34">
        <v>5516</v>
      </c>
      <c r="AN532" s="34">
        <v>0</v>
      </c>
      <c r="AO532" s="34">
        <v>-2232.1832190000023</v>
      </c>
      <c r="AP532" s="34">
        <v>-2232.1832190000023</v>
      </c>
      <c r="AQ532" s="34">
        <v>0</v>
      </c>
      <c r="AR532" s="34">
        <v>-1438</v>
      </c>
      <c r="AS532" s="34">
        <v>0</v>
      </c>
    </row>
    <row r="533" spans="2:45" s="1" customFormat="1" ht="14.25" x14ac:dyDescent="0.2">
      <c r="B533" s="31" t="s">
        <v>4794</v>
      </c>
      <c r="C533" s="32" t="s">
        <v>2974</v>
      </c>
      <c r="D533" s="31" t="s">
        <v>2975</v>
      </c>
      <c r="E533" s="31" t="s">
        <v>13</v>
      </c>
      <c r="F533" s="31" t="s">
        <v>11</v>
      </c>
      <c r="G533" s="31" t="s">
        <v>19</v>
      </c>
      <c r="H533" s="31" t="s">
        <v>20</v>
      </c>
      <c r="I533" s="31" t="s">
        <v>10</v>
      </c>
      <c r="J533" s="31" t="s">
        <v>12</v>
      </c>
      <c r="K533" s="31" t="s">
        <v>2976</v>
      </c>
      <c r="L533" s="33">
        <v>2025</v>
      </c>
      <c r="M533" s="150">
        <v>132562.216403</v>
      </c>
      <c r="N533" s="34">
        <v>-81994</v>
      </c>
      <c r="O533" s="34">
        <v>66970.015728494545</v>
      </c>
      <c r="P533" s="30">
        <v>77527.966402999999</v>
      </c>
      <c r="Q533" s="35">
        <v>3283.2224609999998</v>
      </c>
      <c r="R533" s="36">
        <v>0</v>
      </c>
      <c r="S533" s="36">
        <v>0</v>
      </c>
      <c r="T533" s="36">
        <v>4050</v>
      </c>
      <c r="U533" s="37">
        <v>4050.0218396380892</v>
      </c>
      <c r="V533" s="38">
        <v>7333.244300638089</v>
      </c>
      <c r="W533" s="34">
        <v>84861.210703638091</v>
      </c>
      <c r="X533" s="34">
        <v>0</v>
      </c>
      <c r="Y533" s="33">
        <v>84861.210703638091</v>
      </c>
      <c r="Z533" s="144">
        <v>27767.919114103752</v>
      </c>
      <c r="AA533" s="34">
        <v>2722.0451068010375</v>
      </c>
      <c r="AB533" s="34">
        <v>12693.701847567645</v>
      </c>
      <c r="AC533" s="34">
        <v>8488.2199999999993</v>
      </c>
      <c r="AD533" s="34">
        <v>2819.1540012742398</v>
      </c>
      <c r="AE533" s="34">
        <v>1749.41</v>
      </c>
      <c r="AF533" s="34">
        <v>56240.450069746679</v>
      </c>
      <c r="AG533" s="136">
        <v>0</v>
      </c>
      <c r="AH533" s="34">
        <v>26959.75</v>
      </c>
      <c r="AI533" s="34">
        <v>0</v>
      </c>
      <c r="AJ533" s="34">
        <v>4300</v>
      </c>
      <c r="AK533" s="34">
        <v>4300</v>
      </c>
      <c r="AL533" s="34">
        <v>0</v>
      </c>
      <c r="AM533" s="34">
        <v>22659.75</v>
      </c>
      <c r="AN533" s="34">
        <v>22659.75</v>
      </c>
      <c r="AO533" s="34">
        <v>77527.966402999999</v>
      </c>
      <c r="AP533" s="34">
        <v>50568.216402999999</v>
      </c>
      <c r="AQ533" s="34">
        <v>26959.75</v>
      </c>
      <c r="AR533" s="34">
        <v>-81994</v>
      </c>
      <c r="AS533" s="34">
        <v>0</v>
      </c>
    </row>
    <row r="534" spans="2:45" s="1" customFormat="1" ht="14.25" x14ac:dyDescent="0.2">
      <c r="B534" s="31" t="s">
        <v>4794</v>
      </c>
      <c r="C534" s="32" t="s">
        <v>965</v>
      </c>
      <c r="D534" s="31" t="s">
        <v>966</v>
      </c>
      <c r="E534" s="31" t="s">
        <v>13</v>
      </c>
      <c r="F534" s="31" t="s">
        <v>11</v>
      </c>
      <c r="G534" s="31" t="s">
        <v>19</v>
      </c>
      <c r="H534" s="31" t="s">
        <v>20</v>
      </c>
      <c r="I534" s="31" t="s">
        <v>10</v>
      </c>
      <c r="J534" s="31" t="s">
        <v>12</v>
      </c>
      <c r="K534" s="31" t="s">
        <v>967</v>
      </c>
      <c r="L534" s="33">
        <v>3854</v>
      </c>
      <c r="M534" s="150">
        <v>62771.114626999995</v>
      </c>
      <c r="N534" s="34">
        <v>-4122</v>
      </c>
      <c r="O534" s="34">
        <v>0</v>
      </c>
      <c r="P534" s="30">
        <v>88436.226089699994</v>
      </c>
      <c r="Q534" s="35">
        <v>10153.664808</v>
      </c>
      <c r="R534" s="36">
        <v>0</v>
      </c>
      <c r="S534" s="36">
        <v>11120.725621718557</v>
      </c>
      <c r="T534" s="36">
        <v>-184.43169717870114</v>
      </c>
      <c r="U534" s="37">
        <v>10936.352898540188</v>
      </c>
      <c r="V534" s="38">
        <v>21090.017706540188</v>
      </c>
      <c r="W534" s="34">
        <v>109526.24379624019</v>
      </c>
      <c r="X534" s="34">
        <v>20851.360540718568</v>
      </c>
      <c r="Y534" s="33">
        <v>88674.883255521621</v>
      </c>
      <c r="Z534" s="144">
        <v>0</v>
      </c>
      <c r="AA534" s="34">
        <v>9203.0757718276618</v>
      </c>
      <c r="AB534" s="34">
        <v>18776.90772350187</v>
      </c>
      <c r="AC534" s="34">
        <v>16154.86</v>
      </c>
      <c r="AD534" s="34">
        <v>3242.3787718750009</v>
      </c>
      <c r="AE534" s="34">
        <v>0</v>
      </c>
      <c r="AF534" s="34">
        <v>47377.222267204539</v>
      </c>
      <c r="AG534" s="136">
        <v>44196</v>
      </c>
      <c r="AH534" s="34">
        <v>50473.111462699999</v>
      </c>
      <c r="AI534" s="34">
        <v>0</v>
      </c>
      <c r="AJ534" s="34">
        <v>6277.1114626999997</v>
      </c>
      <c r="AK534" s="34">
        <v>6277.1114626999997</v>
      </c>
      <c r="AL534" s="34">
        <v>44196</v>
      </c>
      <c r="AM534" s="34">
        <v>44196</v>
      </c>
      <c r="AN534" s="34">
        <v>0</v>
      </c>
      <c r="AO534" s="34">
        <v>88436.226089699994</v>
      </c>
      <c r="AP534" s="34">
        <v>82159.114626999988</v>
      </c>
      <c r="AQ534" s="34">
        <v>6277.1114627000061</v>
      </c>
      <c r="AR534" s="34">
        <v>-4122</v>
      </c>
      <c r="AS534" s="34">
        <v>0</v>
      </c>
    </row>
    <row r="535" spans="2:45" s="1" customFormat="1" ht="14.25" x14ac:dyDescent="0.2">
      <c r="B535" s="31" t="s">
        <v>4794</v>
      </c>
      <c r="C535" s="32" t="s">
        <v>2171</v>
      </c>
      <c r="D535" s="31" t="s">
        <v>2172</v>
      </c>
      <c r="E535" s="31" t="s">
        <v>13</v>
      </c>
      <c r="F535" s="31" t="s">
        <v>11</v>
      </c>
      <c r="G535" s="31" t="s">
        <v>19</v>
      </c>
      <c r="H535" s="31" t="s">
        <v>20</v>
      </c>
      <c r="I535" s="31" t="s">
        <v>10</v>
      </c>
      <c r="J535" s="31" t="s">
        <v>14</v>
      </c>
      <c r="K535" s="31" t="s">
        <v>2173</v>
      </c>
      <c r="L535" s="33">
        <v>5925</v>
      </c>
      <c r="M535" s="150">
        <v>240323.167391</v>
      </c>
      <c r="N535" s="34">
        <v>-182962</v>
      </c>
      <c r="O535" s="34">
        <v>141049.08335934608</v>
      </c>
      <c r="P535" s="30">
        <v>138084.99239099998</v>
      </c>
      <c r="Q535" s="35">
        <v>22440.031600999999</v>
      </c>
      <c r="R535" s="36">
        <v>0</v>
      </c>
      <c r="S535" s="36">
        <v>8832.1512525748203</v>
      </c>
      <c r="T535" s="36">
        <v>3017.8487474251797</v>
      </c>
      <c r="U535" s="37">
        <v>11850.063901163297</v>
      </c>
      <c r="V535" s="38">
        <v>34290.095502163298</v>
      </c>
      <c r="W535" s="34">
        <v>172375.08789316326</v>
      </c>
      <c r="X535" s="34">
        <v>16560.28359857481</v>
      </c>
      <c r="Y535" s="33">
        <v>155814.80429458845</v>
      </c>
      <c r="Z535" s="144">
        <v>0</v>
      </c>
      <c r="AA535" s="34">
        <v>2331.2968667173236</v>
      </c>
      <c r="AB535" s="34">
        <v>38852.829809754003</v>
      </c>
      <c r="AC535" s="34">
        <v>24835.9</v>
      </c>
      <c r="AD535" s="34">
        <v>6640.038482025001</v>
      </c>
      <c r="AE535" s="34">
        <v>1621.15</v>
      </c>
      <c r="AF535" s="34">
        <v>74281.215158496329</v>
      </c>
      <c r="AG535" s="136">
        <v>11000</v>
      </c>
      <c r="AH535" s="34">
        <v>80723.824999999997</v>
      </c>
      <c r="AI535" s="34">
        <v>0</v>
      </c>
      <c r="AJ535" s="34">
        <v>15590.300000000001</v>
      </c>
      <c r="AK535" s="34">
        <v>15590.300000000001</v>
      </c>
      <c r="AL535" s="34">
        <v>11000</v>
      </c>
      <c r="AM535" s="34">
        <v>65133.525000000001</v>
      </c>
      <c r="AN535" s="34">
        <v>54133.525000000001</v>
      </c>
      <c r="AO535" s="34">
        <v>138084.99239099998</v>
      </c>
      <c r="AP535" s="34">
        <v>68361.167390999966</v>
      </c>
      <c r="AQ535" s="34">
        <v>69723.825000000012</v>
      </c>
      <c r="AR535" s="34">
        <v>-182962</v>
      </c>
      <c r="AS535" s="34">
        <v>0</v>
      </c>
    </row>
    <row r="536" spans="2:45" s="1" customFormat="1" ht="14.25" x14ac:dyDescent="0.2">
      <c r="B536" s="31" t="s">
        <v>4794</v>
      </c>
      <c r="C536" s="32" t="s">
        <v>2760</v>
      </c>
      <c r="D536" s="31" t="s">
        <v>2761</v>
      </c>
      <c r="E536" s="31" t="s">
        <v>13</v>
      </c>
      <c r="F536" s="31" t="s">
        <v>11</v>
      </c>
      <c r="G536" s="31" t="s">
        <v>19</v>
      </c>
      <c r="H536" s="31" t="s">
        <v>20</v>
      </c>
      <c r="I536" s="31" t="s">
        <v>10</v>
      </c>
      <c r="J536" s="31" t="s">
        <v>21</v>
      </c>
      <c r="K536" s="31" t="s">
        <v>231</v>
      </c>
      <c r="L536" s="33">
        <v>165</v>
      </c>
      <c r="M536" s="150">
        <v>11999.680246</v>
      </c>
      <c r="N536" s="34">
        <v>-5315</v>
      </c>
      <c r="O536" s="34">
        <v>4163.2</v>
      </c>
      <c r="P536" s="30">
        <v>3708.4802459999992</v>
      </c>
      <c r="Q536" s="35">
        <v>580.21661800000004</v>
      </c>
      <c r="R536" s="36">
        <v>0</v>
      </c>
      <c r="S536" s="36">
        <v>0</v>
      </c>
      <c r="T536" s="36">
        <v>330</v>
      </c>
      <c r="U536" s="37">
        <v>330.00177952606651</v>
      </c>
      <c r="V536" s="38">
        <v>910.21839752606661</v>
      </c>
      <c r="W536" s="34">
        <v>4618.698643526066</v>
      </c>
      <c r="X536" s="34">
        <v>0</v>
      </c>
      <c r="Y536" s="33">
        <v>4618.698643526066</v>
      </c>
      <c r="Z536" s="144">
        <v>0</v>
      </c>
      <c r="AA536" s="34">
        <v>1087.3249305172837</v>
      </c>
      <c r="AB536" s="34">
        <v>1639.3916873637099</v>
      </c>
      <c r="AC536" s="34">
        <v>1365.67</v>
      </c>
      <c r="AD536" s="34">
        <v>353.5</v>
      </c>
      <c r="AE536" s="34">
        <v>901.1</v>
      </c>
      <c r="AF536" s="34">
        <v>5346.9866178809943</v>
      </c>
      <c r="AG536" s="136">
        <v>5306</v>
      </c>
      <c r="AH536" s="34">
        <v>6457.8</v>
      </c>
      <c r="AI536" s="34">
        <v>0</v>
      </c>
      <c r="AJ536" s="34">
        <v>1151.8</v>
      </c>
      <c r="AK536" s="34">
        <v>1151.8</v>
      </c>
      <c r="AL536" s="34">
        <v>5306</v>
      </c>
      <c r="AM536" s="34">
        <v>5306</v>
      </c>
      <c r="AN536" s="34">
        <v>0</v>
      </c>
      <c r="AO536" s="34">
        <v>3708.4802459999992</v>
      </c>
      <c r="AP536" s="34">
        <v>2556.680245999999</v>
      </c>
      <c r="AQ536" s="34">
        <v>1151.8000000000002</v>
      </c>
      <c r="AR536" s="34">
        <v>-5315</v>
      </c>
      <c r="AS536" s="34">
        <v>0</v>
      </c>
    </row>
    <row r="537" spans="2:45" s="1" customFormat="1" ht="14.25" x14ac:dyDescent="0.2">
      <c r="B537" s="31" t="s">
        <v>4794</v>
      </c>
      <c r="C537" s="32" t="s">
        <v>1226</v>
      </c>
      <c r="D537" s="31" t="s">
        <v>1227</v>
      </c>
      <c r="E537" s="31" t="s">
        <v>13</v>
      </c>
      <c r="F537" s="31" t="s">
        <v>11</v>
      </c>
      <c r="G537" s="31" t="s">
        <v>19</v>
      </c>
      <c r="H537" s="31" t="s">
        <v>20</v>
      </c>
      <c r="I537" s="31" t="s">
        <v>10</v>
      </c>
      <c r="J537" s="31" t="s">
        <v>12</v>
      </c>
      <c r="K537" s="31" t="s">
        <v>1228</v>
      </c>
      <c r="L537" s="33">
        <v>4261</v>
      </c>
      <c r="M537" s="150">
        <v>124092.985831</v>
      </c>
      <c r="N537" s="34">
        <v>-23303</v>
      </c>
      <c r="O537" s="34">
        <v>2249.9800369937861</v>
      </c>
      <c r="P537" s="30">
        <v>92199.874414099992</v>
      </c>
      <c r="Q537" s="35">
        <v>9223.8411080000005</v>
      </c>
      <c r="R537" s="36">
        <v>0</v>
      </c>
      <c r="S537" s="36">
        <v>5921.3308022879883</v>
      </c>
      <c r="T537" s="36">
        <v>2600.6691977120117</v>
      </c>
      <c r="U537" s="37">
        <v>8522.0459549125426</v>
      </c>
      <c r="V537" s="38">
        <v>17745.887062912545</v>
      </c>
      <c r="W537" s="34">
        <v>109945.76147701254</v>
      </c>
      <c r="X537" s="34">
        <v>11102.495254288006</v>
      </c>
      <c r="Y537" s="33">
        <v>98843.266222724531</v>
      </c>
      <c r="Z537" s="144">
        <v>0</v>
      </c>
      <c r="AA537" s="34">
        <v>7065.7163709954921</v>
      </c>
      <c r="AB537" s="34">
        <v>31821.506002582446</v>
      </c>
      <c r="AC537" s="34">
        <v>17860.89</v>
      </c>
      <c r="AD537" s="34">
        <v>1340.2589497250001</v>
      </c>
      <c r="AE537" s="34">
        <v>0</v>
      </c>
      <c r="AF537" s="34">
        <v>58088.371323302941</v>
      </c>
      <c r="AG537" s="136">
        <v>460</v>
      </c>
      <c r="AH537" s="34">
        <v>60089.888583099993</v>
      </c>
      <c r="AI537" s="34">
        <v>0</v>
      </c>
      <c r="AJ537" s="34">
        <v>12409.298583100001</v>
      </c>
      <c r="AK537" s="34">
        <v>12409.298583100001</v>
      </c>
      <c r="AL537" s="34">
        <v>460</v>
      </c>
      <c r="AM537" s="34">
        <v>47680.59</v>
      </c>
      <c r="AN537" s="34">
        <v>47220.59</v>
      </c>
      <c r="AO537" s="34">
        <v>92199.874414099992</v>
      </c>
      <c r="AP537" s="34">
        <v>32569.985830999998</v>
      </c>
      <c r="AQ537" s="34">
        <v>59629.888583099993</v>
      </c>
      <c r="AR537" s="34">
        <v>-44303</v>
      </c>
      <c r="AS537" s="34">
        <v>21000</v>
      </c>
    </row>
    <row r="538" spans="2:45" s="1" customFormat="1" ht="14.25" x14ac:dyDescent="0.2">
      <c r="B538" s="31" t="s">
        <v>4794</v>
      </c>
      <c r="C538" s="32" t="s">
        <v>4584</v>
      </c>
      <c r="D538" s="31" t="s">
        <v>4585</v>
      </c>
      <c r="E538" s="31" t="s">
        <v>13</v>
      </c>
      <c r="F538" s="31" t="s">
        <v>11</v>
      </c>
      <c r="G538" s="31" t="s">
        <v>19</v>
      </c>
      <c r="H538" s="31" t="s">
        <v>20</v>
      </c>
      <c r="I538" s="31" t="s">
        <v>10</v>
      </c>
      <c r="J538" s="31" t="s">
        <v>14</v>
      </c>
      <c r="K538" s="31" t="s">
        <v>4586</v>
      </c>
      <c r="L538" s="33">
        <v>9894</v>
      </c>
      <c r="M538" s="150">
        <v>347602.86068499996</v>
      </c>
      <c r="N538" s="34">
        <v>-190901</v>
      </c>
      <c r="O538" s="34">
        <v>76808.836777915261</v>
      </c>
      <c r="P538" s="30">
        <v>323967.86068499996</v>
      </c>
      <c r="Q538" s="35">
        <v>20865.935615999999</v>
      </c>
      <c r="R538" s="36">
        <v>0</v>
      </c>
      <c r="S538" s="36">
        <v>17193.842324578029</v>
      </c>
      <c r="T538" s="36">
        <v>2594.1576754219714</v>
      </c>
      <c r="U538" s="37">
        <v>19788.106706853952</v>
      </c>
      <c r="V538" s="38">
        <v>40654.042322853951</v>
      </c>
      <c r="W538" s="34">
        <v>364621.90300785389</v>
      </c>
      <c r="X538" s="34">
        <v>32238.454358578019</v>
      </c>
      <c r="Y538" s="33">
        <v>332383.44864927587</v>
      </c>
      <c r="Z538" s="144">
        <v>0</v>
      </c>
      <c r="AA538" s="34">
        <v>15959.740637384988</v>
      </c>
      <c r="AB538" s="34">
        <v>53594.277616906118</v>
      </c>
      <c r="AC538" s="34">
        <v>41472.81</v>
      </c>
      <c r="AD538" s="34">
        <v>5092.3784272460425</v>
      </c>
      <c r="AE538" s="34">
        <v>764.1</v>
      </c>
      <c r="AF538" s="34">
        <v>116883.30668153716</v>
      </c>
      <c r="AG538" s="136">
        <v>316642</v>
      </c>
      <c r="AH538" s="34">
        <v>316642</v>
      </c>
      <c r="AI538" s="34">
        <v>29803</v>
      </c>
      <c r="AJ538" s="34">
        <v>29803</v>
      </c>
      <c r="AK538" s="34">
        <v>0</v>
      </c>
      <c r="AL538" s="34">
        <v>286839</v>
      </c>
      <c r="AM538" s="34">
        <v>286839</v>
      </c>
      <c r="AN538" s="34">
        <v>0</v>
      </c>
      <c r="AO538" s="34">
        <v>323967.86068499996</v>
      </c>
      <c r="AP538" s="34">
        <v>323967.86068499996</v>
      </c>
      <c r="AQ538" s="34">
        <v>0</v>
      </c>
      <c r="AR538" s="34">
        <v>-190901</v>
      </c>
      <c r="AS538" s="34">
        <v>0</v>
      </c>
    </row>
    <row r="539" spans="2:45" s="1" customFormat="1" ht="14.25" x14ac:dyDescent="0.2">
      <c r="B539" s="31" t="s">
        <v>4794</v>
      </c>
      <c r="C539" s="32" t="s">
        <v>3572</v>
      </c>
      <c r="D539" s="31" t="s">
        <v>3573</v>
      </c>
      <c r="E539" s="31" t="s">
        <v>13</v>
      </c>
      <c r="F539" s="31" t="s">
        <v>11</v>
      </c>
      <c r="G539" s="31" t="s">
        <v>19</v>
      </c>
      <c r="H539" s="31" t="s">
        <v>20</v>
      </c>
      <c r="I539" s="31" t="s">
        <v>10</v>
      </c>
      <c r="J539" s="31" t="s">
        <v>12</v>
      </c>
      <c r="K539" s="31" t="s">
        <v>3574</v>
      </c>
      <c r="L539" s="33">
        <v>1929</v>
      </c>
      <c r="M539" s="150">
        <v>59239.759635999995</v>
      </c>
      <c r="N539" s="34">
        <v>-24668</v>
      </c>
      <c r="O539" s="34">
        <v>20783.532853924178</v>
      </c>
      <c r="P539" s="30">
        <v>51018.759635999995</v>
      </c>
      <c r="Q539" s="35">
        <v>5864.8859510000002</v>
      </c>
      <c r="R539" s="36">
        <v>0</v>
      </c>
      <c r="S539" s="36">
        <v>3328.1473451441357</v>
      </c>
      <c r="T539" s="36">
        <v>529.85265485586433</v>
      </c>
      <c r="U539" s="37">
        <v>3858.0208042774684</v>
      </c>
      <c r="V539" s="38">
        <v>9722.9067552774686</v>
      </c>
      <c r="W539" s="34">
        <v>60741.666391277467</v>
      </c>
      <c r="X539" s="34">
        <v>6240.2762721441395</v>
      </c>
      <c r="Y539" s="33">
        <v>54501.390119133328</v>
      </c>
      <c r="Z539" s="144">
        <v>0</v>
      </c>
      <c r="AA539" s="34">
        <v>5584.550225922826</v>
      </c>
      <c r="AB539" s="34">
        <v>8383.4342359409547</v>
      </c>
      <c r="AC539" s="34">
        <v>8085.81</v>
      </c>
      <c r="AD539" s="34">
        <v>1292</v>
      </c>
      <c r="AE539" s="34">
        <v>0</v>
      </c>
      <c r="AF539" s="34">
        <v>23345.794461863781</v>
      </c>
      <c r="AG539" s="136">
        <v>22107</v>
      </c>
      <c r="AH539" s="34">
        <v>23803</v>
      </c>
      <c r="AI539" s="34">
        <v>0</v>
      </c>
      <c r="AJ539" s="34">
        <v>1696</v>
      </c>
      <c r="AK539" s="34">
        <v>1696</v>
      </c>
      <c r="AL539" s="34">
        <v>22107</v>
      </c>
      <c r="AM539" s="34">
        <v>22107</v>
      </c>
      <c r="AN539" s="34">
        <v>0</v>
      </c>
      <c r="AO539" s="34">
        <v>51018.759635999995</v>
      </c>
      <c r="AP539" s="34">
        <v>49322.759635999995</v>
      </c>
      <c r="AQ539" s="34">
        <v>1696</v>
      </c>
      <c r="AR539" s="34">
        <v>-24668</v>
      </c>
      <c r="AS539" s="34">
        <v>0</v>
      </c>
    </row>
    <row r="540" spans="2:45" s="1" customFormat="1" ht="14.25" x14ac:dyDescent="0.2">
      <c r="B540" s="31" t="s">
        <v>4794</v>
      </c>
      <c r="C540" s="32" t="s">
        <v>2084</v>
      </c>
      <c r="D540" s="31" t="s">
        <v>2085</v>
      </c>
      <c r="E540" s="31" t="s">
        <v>13</v>
      </c>
      <c r="F540" s="31" t="s">
        <v>11</v>
      </c>
      <c r="G540" s="31" t="s">
        <v>19</v>
      </c>
      <c r="H540" s="31" t="s">
        <v>20</v>
      </c>
      <c r="I540" s="31" t="s">
        <v>10</v>
      </c>
      <c r="J540" s="31" t="s">
        <v>12</v>
      </c>
      <c r="K540" s="31" t="s">
        <v>2086</v>
      </c>
      <c r="L540" s="33">
        <v>2734</v>
      </c>
      <c r="M540" s="150">
        <v>114892.72696100001</v>
      </c>
      <c r="N540" s="34">
        <v>-96316</v>
      </c>
      <c r="O540" s="34">
        <v>31936.554553447972</v>
      </c>
      <c r="P540" s="30">
        <v>112606.72696100001</v>
      </c>
      <c r="Q540" s="35">
        <v>12365.257337999999</v>
      </c>
      <c r="R540" s="36">
        <v>0</v>
      </c>
      <c r="S540" s="36">
        <v>7802.6646731458541</v>
      </c>
      <c r="T540" s="36">
        <v>-126.17075491542619</v>
      </c>
      <c r="U540" s="37">
        <v>7676.5353137486909</v>
      </c>
      <c r="V540" s="38">
        <v>20041.792651748692</v>
      </c>
      <c r="W540" s="34">
        <v>132648.5196127487</v>
      </c>
      <c r="X540" s="34">
        <v>14629.996262145854</v>
      </c>
      <c r="Y540" s="33">
        <v>118018.52335060285</v>
      </c>
      <c r="Z540" s="144">
        <v>0</v>
      </c>
      <c r="AA540" s="34">
        <v>2836.3054330348405</v>
      </c>
      <c r="AB540" s="34">
        <v>19663.531782079008</v>
      </c>
      <c r="AC540" s="34">
        <v>11460.14</v>
      </c>
      <c r="AD540" s="34">
        <v>2140.7864528</v>
      </c>
      <c r="AE540" s="34">
        <v>2371.84</v>
      </c>
      <c r="AF540" s="34">
        <v>38472.603667913849</v>
      </c>
      <c r="AG540" s="136">
        <v>122713</v>
      </c>
      <c r="AH540" s="34">
        <v>123213</v>
      </c>
      <c r="AI540" s="34">
        <v>0</v>
      </c>
      <c r="AJ540" s="34">
        <v>500</v>
      </c>
      <c r="AK540" s="34">
        <v>500</v>
      </c>
      <c r="AL540" s="34">
        <v>122713</v>
      </c>
      <c r="AM540" s="34">
        <v>122713</v>
      </c>
      <c r="AN540" s="34">
        <v>0</v>
      </c>
      <c r="AO540" s="34">
        <v>112606.72696100001</v>
      </c>
      <c r="AP540" s="34">
        <v>112106.72696100001</v>
      </c>
      <c r="AQ540" s="34">
        <v>500</v>
      </c>
      <c r="AR540" s="34">
        <v>-96316</v>
      </c>
      <c r="AS540" s="34">
        <v>0</v>
      </c>
    </row>
    <row r="541" spans="2:45" s="1" customFormat="1" ht="14.25" x14ac:dyDescent="0.2">
      <c r="B541" s="31" t="s">
        <v>4794</v>
      </c>
      <c r="C541" s="32" t="s">
        <v>4305</v>
      </c>
      <c r="D541" s="31" t="s">
        <v>4306</v>
      </c>
      <c r="E541" s="31" t="s">
        <v>13</v>
      </c>
      <c r="F541" s="31" t="s">
        <v>11</v>
      </c>
      <c r="G541" s="31" t="s">
        <v>19</v>
      </c>
      <c r="H541" s="31" t="s">
        <v>20</v>
      </c>
      <c r="I541" s="31" t="s">
        <v>10</v>
      </c>
      <c r="J541" s="31" t="s">
        <v>14</v>
      </c>
      <c r="K541" s="31" t="s">
        <v>4307</v>
      </c>
      <c r="L541" s="33">
        <v>5342</v>
      </c>
      <c r="M541" s="150">
        <v>355146.30854999996</v>
      </c>
      <c r="N541" s="34">
        <v>-356628</v>
      </c>
      <c r="O541" s="34">
        <v>191682.87848736381</v>
      </c>
      <c r="P541" s="30">
        <v>-82664.085450000042</v>
      </c>
      <c r="Q541" s="35">
        <v>29011.327454999999</v>
      </c>
      <c r="R541" s="36">
        <v>82664.085450000042</v>
      </c>
      <c r="S541" s="36">
        <v>14128.116545148283</v>
      </c>
      <c r="T541" s="36">
        <v>142237.94329607676</v>
      </c>
      <c r="U541" s="37">
        <v>239031.43426205608</v>
      </c>
      <c r="V541" s="38">
        <v>268042.7617170561</v>
      </c>
      <c r="W541" s="34">
        <v>268042.7617170561</v>
      </c>
      <c r="X541" s="34">
        <v>201523.87153151209</v>
      </c>
      <c r="Y541" s="33">
        <v>66518.890185544005</v>
      </c>
      <c r="Z541" s="144">
        <v>0</v>
      </c>
      <c r="AA541" s="34">
        <v>31418.492976051934</v>
      </c>
      <c r="AB541" s="34">
        <v>32547.65806632876</v>
      </c>
      <c r="AC541" s="34">
        <v>22392.13</v>
      </c>
      <c r="AD541" s="34">
        <v>2341.1692338875</v>
      </c>
      <c r="AE541" s="34">
        <v>0</v>
      </c>
      <c r="AF541" s="34">
        <v>88699.450276268195</v>
      </c>
      <c r="AG541" s="136">
        <v>42024</v>
      </c>
      <c r="AH541" s="34">
        <v>69924.606</v>
      </c>
      <c r="AI541" s="34">
        <v>0</v>
      </c>
      <c r="AJ541" s="34">
        <v>11200</v>
      </c>
      <c r="AK541" s="34">
        <v>11200</v>
      </c>
      <c r="AL541" s="34">
        <v>42024</v>
      </c>
      <c r="AM541" s="34">
        <v>58724.606</v>
      </c>
      <c r="AN541" s="34">
        <v>16700.606</v>
      </c>
      <c r="AO541" s="34">
        <v>-82664.085450000042</v>
      </c>
      <c r="AP541" s="34">
        <v>-110564.69145000004</v>
      </c>
      <c r="AQ541" s="34">
        <v>27900.606</v>
      </c>
      <c r="AR541" s="34">
        <v>-356628</v>
      </c>
      <c r="AS541" s="34">
        <v>0</v>
      </c>
    </row>
    <row r="542" spans="2:45" s="1" customFormat="1" ht="14.25" x14ac:dyDescent="0.2">
      <c r="B542" s="31" t="s">
        <v>4794</v>
      </c>
      <c r="C542" s="32" t="s">
        <v>931</v>
      </c>
      <c r="D542" s="31" t="s">
        <v>932</v>
      </c>
      <c r="E542" s="31" t="s">
        <v>13</v>
      </c>
      <c r="F542" s="31" t="s">
        <v>11</v>
      </c>
      <c r="G542" s="31" t="s">
        <v>19</v>
      </c>
      <c r="H542" s="31" t="s">
        <v>20</v>
      </c>
      <c r="I542" s="31" t="s">
        <v>10</v>
      </c>
      <c r="J542" s="31" t="s">
        <v>12</v>
      </c>
      <c r="K542" s="31" t="s">
        <v>933</v>
      </c>
      <c r="L542" s="33">
        <v>2575</v>
      </c>
      <c r="M542" s="150">
        <v>53008.522706000003</v>
      </c>
      <c r="N542" s="34">
        <v>-20075</v>
      </c>
      <c r="O542" s="34">
        <v>4632.5855901422474</v>
      </c>
      <c r="P542" s="30">
        <v>18059.372706000002</v>
      </c>
      <c r="Q542" s="35">
        <v>4543.0519190000005</v>
      </c>
      <c r="R542" s="36">
        <v>0</v>
      </c>
      <c r="S542" s="36">
        <v>4452.7815257159955</v>
      </c>
      <c r="T542" s="36">
        <v>697.21847428400451</v>
      </c>
      <c r="U542" s="37">
        <v>5150.0277713916439</v>
      </c>
      <c r="V542" s="38">
        <v>9693.0796903916453</v>
      </c>
      <c r="W542" s="34">
        <v>27752.452396391647</v>
      </c>
      <c r="X542" s="34">
        <v>8348.9653607159962</v>
      </c>
      <c r="Y542" s="33">
        <v>19403.487035675651</v>
      </c>
      <c r="Z542" s="144">
        <v>0</v>
      </c>
      <c r="AA542" s="34">
        <v>2761.1215936079479</v>
      </c>
      <c r="AB542" s="34">
        <v>13288.293570567164</v>
      </c>
      <c r="AC542" s="34">
        <v>10793.66</v>
      </c>
      <c r="AD542" s="34">
        <v>50.215888800000002</v>
      </c>
      <c r="AE542" s="34">
        <v>0</v>
      </c>
      <c r="AF542" s="34">
        <v>26893.291052975113</v>
      </c>
      <c r="AG542" s="136">
        <v>0</v>
      </c>
      <c r="AH542" s="34">
        <v>30280.85</v>
      </c>
      <c r="AI542" s="34">
        <v>0</v>
      </c>
      <c r="AJ542" s="34">
        <v>1466.6000000000001</v>
      </c>
      <c r="AK542" s="34">
        <v>1466.6000000000001</v>
      </c>
      <c r="AL542" s="34">
        <v>0</v>
      </c>
      <c r="AM542" s="34">
        <v>28814.25</v>
      </c>
      <c r="AN542" s="34">
        <v>28814.25</v>
      </c>
      <c r="AO542" s="34">
        <v>18059.372706000002</v>
      </c>
      <c r="AP542" s="34">
        <v>-12221.477293999997</v>
      </c>
      <c r="AQ542" s="34">
        <v>30280.85</v>
      </c>
      <c r="AR542" s="34">
        <v>-20075</v>
      </c>
      <c r="AS542" s="34">
        <v>0</v>
      </c>
    </row>
    <row r="543" spans="2:45" s="1" customFormat="1" ht="14.25" x14ac:dyDescent="0.2">
      <c r="B543" s="31" t="s">
        <v>4794</v>
      </c>
      <c r="C543" s="32" t="s">
        <v>1109</v>
      </c>
      <c r="D543" s="31" t="s">
        <v>1110</v>
      </c>
      <c r="E543" s="31" t="s">
        <v>13</v>
      </c>
      <c r="F543" s="31" t="s">
        <v>11</v>
      </c>
      <c r="G543" s="31" t="s">
        <v>19</v>
      </c>
      <c r="H543" s="31" t="s">
        <v>20</v>
      </c>
      <c r="I543" s="31" t="s">
        <v>10</v>
      </c>
      <c r="J543" s="31" t="s">
        <v>14</v>
      </c>
      <c r="K543" s="31" t="s">
        <v>1111</v>
      </c>
      <c r="L543" s="33">
        <v>9766</v>
      </c>
      <c r="M543" s="150">
        <v>227491.96737500001</v>
      </c>
      <c r="N543" s="34">
        <v>-109798</v>
      </c>
      <c r="O543" s="34">
        <v>92298</v>
      </c>
      <c r="P543" s="30">
        <v>210166.60537500001</v>
      </c>
      <c r="Q543" s="35">
        <v>19067.799627</v>
      </c>
      <c r="R543" s="36">
        <v>0</v>
      </c>
      <c r="S543" s="36">
        <v>12317.719651433301</v>
      </c>
      <c r="T543" s="36">
        <v>7214.2803485666991</v>
      </c>
      <c r="U543" s="37">
        <v>19532.105326373123</v>
      </c>
      <c r="V543" s="38">
        <v>38599.904953373123</v>
      </c>
      <c r="W543" s="34">
        <v>248766.51032837314</v>
      </c>
      <c r="X543" s="34">
        <v>23095.724346433301</v>
      </c>
      <c r="Y543" s="33">
        <v>225670.78598193984</v>
      </c>
      <c r="Z543" s="144">
        <v>0</v>
      </c>
      <c r="AA543" s="34">
        <v>19702.723831481722</v>
      </c>
      <c r="AB543" s="34">
        <v>73341.223374315785</v>
      </c>
      <c r="AC543" s="34">
        <v>40936.269999999997</v>
      </c>
      <c r="AD543" s="34">
        <v>7678.8579935125026</v>
      </c>
      <c r="AE543" s="34">
        <v>104.33</v>
      </c>
      <c r="AF543" s="34">
        <v>141763.40519930999</v>
      </c>
      <c r="AG543" s="136">
        <v>95107</v>
      </c>
      <c r="AH543" s="34">
        <v>124857.63800000001</v>
      </c>
      <c r="AI543" s="34">
        <v>0</v>
      </c>
      <c r="AJ543" s="34">
        <v>17500</v>
      </c>
      <c r="AK543" s="34">
        <v>17500</v>
      </c>
      <c r="AL543" s="34">
        <v>95107</v>
      </c>
      <c r="AM543" s="34">
        <v>107357.63800000001</v>
      </c>
      <c r="AN543" s="34">
        <v>12250.638000000006</v>
      </c>
      <c r="AO543" s="34">
        <v>210166.60537500001</v>
      </c>
      <c r="AP543" s="34">
        <v>180415.96737500001</v>
      </c>
      <c r="AQ543" s="34">
        <v>29750.638000000006</v>
      </c>
      <c r="AR543" s="34">
        <v>-109798</v>
      </c>
      <c r="AS543" s="34">
        <v>0</v>
      </c>
    </row>
    <row r="544" spans="2:45" s="1" customFormat="1" ht="14.25" x14ac:dyDescent="0.2">
      <c r="B544" s="31" t="s">
        <v>4794</v>
      </c>
      <c r="C544" s="32" t="s">
        <v>3344</v>
      </c>
      <c r="D544" s="31" t="s">
        <v>3345</v>
      </c>
      <c r="E544" s="31" t="s">
        <v>13</v>
      </c>
      <c r="F544" s="31" t="s">
        <v>11</v>
      </c>
      <c r="G544" s="31" t="s">
        <v>19</v>
      </c>
      <c r="H544" s="31" t="s">
        <v>20</v>
      </c>
      <c r="I544" s="31" t="s">
        <v>10</v>
      </c>
      <c r="J544" s="31" t="s">
        <v>21</v>
      </c>
      <c r="K544" s="31" t="s">
        <v>3346</v>
      </c>
      <c r="L544" s="33">
        <v>653</v>
      </c>
      <c r="M544" s="150">
        <v>98883.640555999998</v>
      </c>
      <c r="N544" s="34">
        <v>-35457</v>
      </c>
      <c r="O544" s="34">
        <v>24868.157487035496</v>
      </c>
      <c r="P544" s="30">
        <v>37868.633556000001</v>
      </c>
      <c r="Q544" s="35">
        <v>2001.9169910000001</v>
      </c>
      <c r="R544" s="36">
        <v>0</v>
      </c>
      <c r="S544" s="36">
        <v>286.47952114296714</v>
      </c>
      <c r="T544" s="36">
        <v>1019.5204788570329</v>
      </c>
      <c r="U544" s="37">
        <v>1306.0070426092207</v>
      </c>
      <c r="V544" s="38">
        <v>3307.9240336092207</v>
      </c>
      <c r="W544" s="34">
        <v>41176.55758960922</v>
      </c>
      <c r="X544" s="34">
        <v>537.14910214296833</v>
      </c>
      <c r="Y544" s="33">
        <v>40639.408487466251</v>
      </c>
      <c r="Z544" s="144">
        <v>0</v>
      </c>
      <c r="AA544" s="34">
        <v>4271.3172849680623</v>
      </c>
      <c r="AB544" s="34">
        <v>4468.5626915855673</v>
      </c>
      <c r="AC544" s="34">
        <v>2737.19</v>
      </c>
      <c r="AD544" s="34">
        <v>382.4618362564799</v>
      </c>
      <c r="AE544" s="34">
        <v>0</v>
      </c>
      <c r="AF544" s="34">
        <v>11859.53181281011</v>
      </c>
      <c r="AG544" s="136">
        <v>3777</v>
      </c>
      <c r="AH544" s="34">
        <v>8398.9929999999986</v>
      </c>
      <c r="AI544" s="34">
        <v>2012</v>
      </c>
      <c r="AJ544" s="34">
        <v>2012</v>
      </c>
      <c r="AK544" s="34">
        <v>0</v>
      </c>
      <c r="AL544" s="34">
        <v>1765</v>
      </c>
      <c r="AM544" s="34">
        <v>6386.9929999999995</v>
      </c>
      <c r="AN544" s="34">
        <v>4621.9929999999995</v>
      </c>
      <c r="AO544" s="34">
        <v>37868.633556000001</v>
      </c>
      <c r="AP544" s="34">
        <v>33246.640555999998</v>
      </c>
      <c r="AQ544" s="34">
        <v>4621.9930000000022</v>
      </c>
      <c r="AR544" s="34">
        <v>-35457</v>
      </c>
      <c r="AS544" s="34">
        <v>0</v>
      </c>
    </row>
    <row r="545" spans="2:45" s="1" customFormat="1" ht="14.25" x14ac:dyDescent="0.2">
      <c r="B545" s="31" t="s">
        <v>4794</v>
      </c>
      <c r="C545" s="32" t="s">
        <v>3222</v>
      </c>
      <c r="D545" s="31" t="s">
        <v>3223</v>
      </c>
      <c r="E545" s="31" t="s">
        <v>13</v>
      </c>
      <c r="F545" s="31" t="s">
        <v>11</v>
      </c>
      <c r="G545" s="31" t="s">
        <v>19</v>
      </c>
      <c r="H545" s="31" t="s">
        <v>20</v>
      </c>
      <c r="I545" s="31" t="s">
        <v>10</v>
      </c>
      <c r="J545" s="31" t="s">
        <v>15</v>
      </c>
      <c r="K545" s="31" t="s">
        <v>3224</v>
      </c>
      <c r="L545" s="33">
        <v>24851</v>
      </c>
      <c r="M545" s="150">
        <v>670799.01441399998</v>
      </c>
      <c r="N545" s="34">
        <v>-260631</v>
      </c>
      <c r="O545" s="34">
        <v>71035.064818556013</v>
      </c>
      <c r="P545" s="30">
        <v>706745.01441399998</v>
      </c>
      <c r="Q545" s="35">
        <v>76859.659740999996</v>
      </c>
      <c r="R545" s="36">
        <v>0</v>
      </c>
      <c r="S545" s="36">
        <v>62951.382761167028</v>
      </c>
      <c r="T545" s="36">
        <v>-716.02772096917761</v>
      </c>
      <c r="U545" s="37">
        <v>62235.690644551039</v>
      </c>
      <c r="V545" s="38">
        <v>139095.35038555105</v>
      </c>
      <c r="W545" s="34">
        <v>845840.36479955097</v>
      </c>
      <c r="X545" s="34">
        <v>118033.84267716703</v>
      </c>
      <c r="Y545" s="33">
        <v>727806.52212238393</v>
      </c>
      <c r="Z545" s="144">
        <v>0</v>
      </c>
      <c r="AA545" s="34">
        <v>41790.252546132317</v>
      </c>
      <c r="AB545" s="34">
        <v>147902.6552040283</v>
      </c>
      <c r="AC545" s="34">
        <v>104168.26</v>
      </c>
      <c r="AD545" s="34">
        <v>38341.217165917682</v>
      </c>
      <c r="AE545" s="34">
        <v>1090.54</v>
      </c>
      <c r="AF545" s="34">
        <v>333292.92491607828</v>
      </c>
      <c r="AG545" s="136">
        <v>500219</v>
      </c>
      <c r="AH545" s="34">
        <v>500219</v>
      </c>
      <c r="AI545" s="34">
        <v>145779</v>
      </c>
      <c r="AJ545" s="34">
        <v>145779</v>
      </c>
      <c r="AK545" s="34">
        <v>0</v>
      </c>
      <c r="AL545" s="34">
        <v>354440</v>
      </c>
      <c r="AM545" s="34">
        <v>354440</v>
      </c>
      <c r="AN545" s="34">
        <v>0</v>
      </c>
      <c r="AO545" s="34">
        <v>706745.01441399998</v>
      </c>
      <c r="AP545" s="34">
        <v>706745.01441399998</v>
      </c>
      <c r="AQ545" s="34">
        <v>0</v>
      </c>
      <c r="AR545" s="34">
        <v>-260631</v>
      </c>
      <c r="AS545" s="34">
        <v>0</v>
      </c>
    </row>
    <row r="546" spans="2:45" s="1" customFormat="1" ht="14.25" x14ac:dyDescent="0.2">
      <c r="B546" s="31" t="s">
        <v>4794</v>
      </c>
      <c r="C546" s="32" t="s">
        <v>2902</v>
      </c>
      <c r="D546" s="31" t="s">
        <v>2903</v>
      </c>
      <c r="E546" s="31" t="s">
        <v>13</v>
      </c>
      <c r="F546" s="31" t="s">
        <v>11</v>
      </c>
      <c r="G546" s="31" t="s">
        <v>19</v>
      </c>
      <c r="H546" s="31" t="s">
        <v>20</v>
      </c>
      <c r="I546" s="31" t="s">
        <v>10</v>
      </c>
      <c r="J546" s="31" t="s">
        <v>12</v>
      </c>
      <c r="K546" s="31" t="s">
        <v>2904</v>
      </c>
      <c r="L546" s="33">
        <v>3221</v>
      </c>
      <c r="M546" s="150">
        <v>177659.74674600002</v>
      </c>
      <c r="N546" s="34">
        <v>-249985</v>
      </c>
      <c r="O546" s="34">
        <v>137517.769219001</v>
      </c>
      <c r="P546" s="30">
        <v>41248.746746000019</v>
      </c>
      <c r="Q546" s="35">
        <v>10236.193724000001</v>
      </c>
      <c r="R546" s="36">
        <v>0</v>
      </c>
      <c r="S546" s="36">
        <v>3472.0005531441902</v>
      </c>
      <c r="T546" s="36">
        <v>73829.053154010544</v>
      </c>
      <c r="U546" s="37">
        <v>77301.470553336665</v>
      </c>
      <c r="V546" s="38">
        <v>87537.664277336662</v>
      </c>
      <c r="W546" s="34">
        <v>128786.41102333668</v>
      </c>
      <c r="X546" s="34">
        <v>95580.83027014519</v>
      </c>
      <c r="Y546" s="33">
        <v>33205.580753191491</v>
      </c>
      <c r="Z546" s="144">
        <v>0</v>
      </c>
      <c r="AA546" s="34">
        <v>9926.6699428619195</v>
      </c>
      <c r="AB546" s="34">
        <v>17386.153083282963</v>
      </c>
      <c r="AC546" s="34">
        <v>23844.800000000003</v>
      </c>
      <c r="AD546" s="34">
        <v>1525.5100075977675</v>
      </c>
      <c r="AE546" s="34">
        <v>1707.5</v>
      </c>
      <c r="AF546" s="34">
        <v>54390.633033742655</v>
      </c>
      <c r="AG546" s="136">
        <v>121317</v>
      </c>
      <c r="AH546" s="34">
        <v>121317</v>
      </c>
      <c r="AI546" s="34">
        <v>50514</v>
      </c>
      <c r="AJ546" s="34">
        <v>50514</v>
      </c>
      <c r="AK546" s="34">
        <v>0</v>
      </c>
      <c r="AL546" s="34">
        <v>70803</v>
      </c>
      <c r="AM546" s="34">
        <v>70803</v>
      </c>
      <c r="AN546" s="34">
        <v>0</v>
      </c>
      <c r="AO546" s="34">
        <v>41248.746746000019</v>
      </c>
      <c r="AP546" s="34">
        <v>41248.746746000019</v>
      </c>
      <c r="AQ546" s="34">
        <v>0</v>
      </c>
      <c r="AR546" s="34">
        <v>-249985</v>
      </c>
      <c r="AS546" s="34">
        <v>0</v>
      </c>
    </row>
    <row r="547" spans="2:45" s="1" customFormat="1" ht="14.25" x14ac:dyDescent="0.2">
      <c r="B547" s="31" t="s">
        <v>4794</v>
      </c>
      <c r="C547" s="32" t="s">
        <v>4662</v>
      </c>
      <c r="D547" s="31" t="s">
        <v>4663</v>
      </c>
      <c r="E547" s="31" t="s">
        <v>13</v>
      </c>
      <c r="F547" s="31" t="s">
        <v>11</v>
      </c>
      <c r="G547" s="31" t="s">
        <v>19</v>
      </c>
      <c r="H547" s="31" t="s">
        <v>20</v>
      </c>
      <c r="I547" s="31" t="s">
        <v>10</v>
      </c>
      <c r="J547" s="31" t="s">
        <v>12</v>
      </c>
      <c r="K547" s="31" t="s">
        <v>4664</v>
      </c>
      <c r="L547" s="33">
        <v>3092</v>
      </c>
      <c r="M547" s="150">
        <v>307159.84401900001</v>
      </c>
      <c r="N547" s="34">
        <v>-69577</v>
      </c>
      <c r="O547" s="34">
        <v>0</v>
      </c>
      <c r="P547" s="30">
        <v>233177.04401900002</v>
      </c>
      <c r="Q547" s="35">
        <v>20612.689365999999</v>
      </c>
      <c r="R547" s="36">
        <v>0</v>
      </c>
      <c r="S547" s="36">
        <v>6908.9694537169389</v>
      </c>
      <c r="T547" s="36">
        <v>-39.179049701745498</v>
      </c>
      <c r="U547" s="37">
        <v>6869.82744938215</v>
      </c>
      <c r="V547" s="38">
        <v>27482.516815382151</v>
      </c>
      <c r="W547" s="34">
        <v>260659.56083438217</v>
      </c>
      <c r="X547" s="34">
        <v>12954.317725716945</v>
      </c>
      <c r="Y547" s="33">
        <v>247705.24310866522</v>
      </c>
      <c r="Z547" s="144">
        <v>82362.990069446081</v>
      </c>
      <c r="AA547" s="34">
        <v>43294.129226373778</v>
      </c>
      <c r="AB547" s="34">
        <v>33298.113716181986</v>
      </c>
      <c r="AC547" s="34">
        <v>12960.78</v>
      </c>
      <c r="AD547" s="34">
        <v>3856.576862075</v>
      </c>
      <c r="AE547" s="34">
        <v>20345.82</v>
      </c>
      <c r="AF547" s="34">
        <v>196118.40987407684</v>
      </c>
      <c r="AG547" s="136">
        <v>76412</v>
      </c>
      <c r="AH547" s="34">
        <v>88728.2</v>
      </c>
      <c r="AI547" s="34">
        <v>4544</v>
      </c>
      <c r="AJ547" s="34">
        <v>16860.2</v>
      </c>
      <c r="AK547" s="34">
        <v>12316.2</v>
      </c>
      <c r="AL547" s="34">
        <v>71868</v>
      </c>
      <c r="AM547" s="34">
        <v>71868</v>
      </c>
      <c r="AN547" s="34">
        <v>0</v>
      </c>
      <c r="AO547" s="34">
        <v>233177.04401900002</v>
      </c>
      <c r="AP547" s="34">
        <v>220860.84401900001</v>
      </c>
      <c r="AQ547" s="34">
        <v>12316.200000000012</v>
      </c>
      <c r="AR547" s="34">
        <v>-69577</v>
      </c>
      <c r="AS547" s="34">
        <v>0</v>
      </c>
    </row>
    <row r="548" spans="2:45" s="1" customFormat="1" ht="14.25" x14ac:dyDescent="0.2">
      <c r="B548" s="31" t="s">
        <v>4794</v>
      </c>
      <c r="C548" s="32" t="s">
        <v>3010</v>
      </c>
      <c r="D548" s="31" t="s">
        <v>3011</v>
      </c>
      <c r="E548" s="31" t="s">
        <v>13</v>
      </c>
      <c r="F548" s="31" t="s">
        <v>11</v>
      </c>
      <c r="G548" s="31" t="s">
        <v>19</v>
      </c>
      <c r="H548" s="31" t="s">
        <v>20</v>
      </c>
      <c r="I548" s="31" t="s">
        <v>10</v>
      </c>
      <c r="J548" s="31" t="s">
        <v>12</v>
      </c>
      <c r="K548" s="31" t="s">
        <v>3012</v>
      </c>
      <c r="L548" s="33">
        <v>4041</v>
      </c>
      <c r="M548" s="150">
        <v>398321.15963800001</v>
      </c>
      <c r="N548" s="34">
        <v>-97615</v>
      </c>
      <c r="O548" s="34">
        <v>64450.5</v>
      </c>
      <c r="P548" s="30">
        <v>295751.44963799999</v>
      </c>
      <c r="Q548" s="35">
        <v>27208.127903000001</v>
      </c>
      <c r="R548" s="36">
        <v>0</v>
      </c>
      <c r="S548" s="36">
        <v>7986.5221142887804</v>
      </c>
      <c r="T548" s="36">
        <v>95.477885711219642</v>
      </c>
      <c r="U548" s="37">
        <v>8082.0435822111203</v>
      </c>
      <c r="V548" s="38">
        <v>35290.171485211118</v>
      </c>
      <c r="W548" s="34">
        <v>331041.62112321111</v>
      </c>
      <c r="X548" s="34">
        <v>14974.728964288777</v>
      </c>
      <c r="Y548" s="33">
        <v>316066.89215892233</v>
      </c>
      <c r="Z548" s="144">
        <v>0</v>
      </c>
      <c r="AA548" s="34">
        <v>3087.8768370047319</v>
      </c>
      <c r="AB548" s="34">
        <v>29962.476316550641</v>
      </c>
      <c r="AC548" s="34">
        <v>16938.71</v>
      </c>
      <c r="AD548" s="34">
        <v>8048.436808337502</v>
      </c>
      <c r="AE548" s="34">
        <v>4913.1400000000003</v>
      </c>
      <c r="AF548" s="34">
        <v>62950.63996189287</v>
      </c>
      <c r="AG548" s="136">
        <v>42039</v>
      </c>
      <c r="AH548" s="34">
        <v>78383.290000000008</v>
      </c>
      <c r="AI548" s="34">
        <v>0</v>
      </c>
      <c r="AJ548" s="34">
        <v>33164.5</v>
      </c>
      <c r="AK548" s="34">
        <v>33164.5</v>
      </c>
      <c r="AL548" s="34">
        <v>42039</v>
      </c>
      <c r="AM548" s="34">
        <v>45218.79</v>
      </c>
      <c r="AN548" s="34">
        <v>3179.7900000000009</v>
      </c>
      <c r="AO548" s="34">
        <v>295751.44963799999</v>
      </c>
      <c r="AP548" s="34">
        <v>259407.15963799998</v>
      </c>
      <c r="AQ548" s="34">
        <v>36344.289999999979</v>
      </c>
      <c r="AR548" s="34">
        <v>-97615</v>
      </c>
      <c r="AS548" s="34">
        <v>0</v>
      </c>
    </row>
    <row r="549" spans="2:45" s="1" customFormat="1" ht="14.25" x14ac:dyDescent="0.2">
      <c r="B549" s="31" t="s">
        <v>4794</v>
      </c>
      <c r="C549" s="32" t="s">
        <v>775</v>
      </c>
      <c r="D549" s="31" t="s">
        <v>776</v>
      </c>
      <c r="E549" s="31" t="s">
        <v>13</v>
      </c>
      <c r="F549" s="31" t="s">
        <v>11</v>
      </c>
      <c r="G549" s="31" t="s">
        <v>19</v>
      </c>
      <c r="H549" s="31" t="s">
        <v>20</v>
      </c>
      <c r="I549" s="31" t="s">
        <v>10</v>
      </c>
      <c r="J549" s="31" t="s">
        <v>12</v>
      </c>
      <c r="K549" s="31" t="s">
        <v>777</v>
      </c>
      <c r="L549" s="33">
        <v>1590</v>
      </c>
      <c r="M549" s="150">
        <v>106603.74974500001</v>
      </c>
      <c r="N549" s="34">
        <v>57141</v>
      </c>
      <c r="O549" s="34">
        <v>0</v>
      </c>
      <c r="P549" s="30">
        <v>183683.84974500001</v>
      </c>
      <c r="Q549" s="35">
        <v>6315.1867979999997</v>
      </c>
      <c r="R549" s="36">
        <v>0</v>
      </c>
      <c r="S549" s="36">
        <v>3761.4742994300159</v>
      </c>
      <c r="T549" s="36">
        <v>-31.424234994804465</v>
      </c>
      <c r="U549" s="37">
        <v>3730.070178742239</v>
      </c>
      <c r="V549" s="38">
        <v>10045.256976742239</v>
      </c>
      <c r="W549" s="34">
        <v>193729.10672174225</v>
      </c>
      <c r="X549" s="34">
        <v>7052.7643114300154</v>
      </c>
      <c r="Y549" s="33">
        <v>186676.34241031224</v>
      </c>
      <c r="Z549" s="144">
        <v>59058.836519773053</v>
      </c>
      <c r="AA549" s="34">
        <v>21090.458936799743</v>
      </c>
      <c r="AB549" s="34">
        <v>11819.765865817166</v>
      </c>
      <c r="AC549" s="34">
        <v>6664.82</v>
      </c>
      <c r="AD549" s="34">
        <v>234.16200079999999</v>
      </c>
      <c r="AE549" s="34">
        <v>43904.75</v>
      </c>
      <c r="AF549" s="34">
        <v>142772.79332318995</v>
      </c>
      <c r="AG549" s="136">
        <v>10150</v>
      </c>
      <c r="AH549" s="34">
        <v>24985.1</v>
      </c>
      <c r="AI549" s="34">
        <v>7193</v>
      </c>
      <c r="AJ549" s="34">
        <v>7193</v>
      </c>
      <c r="AK549" s="34">
        <v>0</v>
      </c>
      <c r="AL549" s="34">
        <v>2957</v>
      </c>
      <c r="AM549" s="34">
        <v>17792.099999999999</v>
      </c>
      <c r="AN549" s="34">
        <v>14835.099999999999</v>
      </c>
      <c r="AO549" s="34">
        <v>183683.84974500001</v>
      </c>
      <c r="AP549" s="34">
        <v>168848.74974500001</v>
      </c>
      <c r="AQ549" s="34">
        <v>14835.100000000006</v>
      </c>
      <c r="AR549" s="34">
        <v>57141</v>
      </c>
      <c r="AS549" s="34">
        <v>0</v>
      </c>
    </row>
    <row r="550" spans="2:45" s="1" customFormat="1" ht="14.25" x14ac:dyDescent="0.2">
      <c r="B550" s="31" t="s">
        <v>4794</v>
      </c>
      <c r="C550" s="32" t="s">
        <v>2060</v>
      </c>
      <c r="D550" s="31" t="s">
        <v>2061</v>
      </c>
      <c r="E550" s="31" t="s">
        <v>13</v>
      </c>
      <c r="F550" s="31" t="s">
        <v>11</v>
      </c>
      <c r="G550" s="31" t="s">
        <v>19</v>
      </c>
      <c r="H550" s="31" t="s">
        <v>20</v>
      </c>
      <c r="I550" s="31" t="s">
        <v>10</v>
      </c>
      <c r="J550" s="31" t="s">
        <v>12</v>
      </c>
      <c r="K550" s="31" t="s">
        <v>2062</v>
      </c>
      <c r="L550" s="33">
        <v>2361</v>
      </c>
      <c r="M550" s="150">
        <v>112064.558821</v>
      </c>
      <c r="N550" s="34">
        <v>-27051</v>
      </c>
      <c r="O550" s="34">
        <v>12887.881833404492</v>
      </c>
      <c r="P550" s="30">
        <v>112975.60470309999</v>
      </c>
      <c r="Q550" s="35">
        <v>6271.721579</v>
      </c>
      <c r="R550" s="36">
        <v>0</v>
      </c>
      <c r="S550" s="36">
        <v>4716.2827325732396</v>
      </c>
      <c r="T550" s="36">
        <v>5.7172674267603725</v>
      </c>
      <c r="U550" s="37">
        <v>4722.0254634002613</v>
      </c>
      <c r="V550" s="38">
        <v>10993.74704240026</v>
      </c>
      <c r="W550" s="34">
        <v>123969.35174550026</v>
      </c>
      <c r="X550" s="34">
        <v>8843.0301235732331</v>
      </c>
      <c r="Y550" s="33">
        <v>115126.32162192703</v>
      </c>
      <c r="Z550" s="144">
        <v>0</v>
      </c>
      <c r="AA550" s="34">
        <v>811.50376413074878</v>
      </c>
      <c r="AB550" s="34">
        <v>10063.86950808019</v>
      </c>
      <c r="AC550" s="34">
        <v>9896.6299999999992</v>
      </c>
      <c r="AD550" s="34">
        <v>3387.6860686</v>
      </c>
      <c r="AE550" s="34">
        <v>389.99</v>
      </c>
      <c r="AF550" s="34">
        <v>24549.679340810941</v>
      </c>
      <c r="AG550" s="136">
        <v>25447</v>
      </c>
      <c r="AH550" s="34">
        <v>37626.045882099999</v>
      </c>
      <c r="AI550" s="34">
        <v>0</v>
      </c>
      <c r="AJ550" s="34">
        <v>11206.455882100001</v>
      </c>
      <c r="AK550" s="34">
        <v>11206.455882100001</v>
      </c>
      <c r="AL550" s="34">
        <v>25447</v>
      </c>
      <c r="AM550" s="34">
        <v>26419.59</v>
      </c>
      <c r="AN550" s="34">
        <v>972.59000000000015</v>
      </c>
      <c r="AO550" s="34">
        <v>112975.60470309999</v>
      </c>
      <c r="AP550" s="34">
        <v>100796.558821</v>
      </c>
      <c r="AQ550" s="34">
        <v>12179.045882100007</v>
      </c>
      <c r="AR550" s="34">
        <v>-27051</v>
      </c>
      <c r="AS550" s="34">
        <v>0</v>
      </c>
    </row>
    <row r="551" spans="2:45" s="1" customFormat="1" ht="14.25" x14ac:dyDescent="0.2">
      <c r="B551" s="31" t="s">
        <v>4794</v>
      </c>
      <c r="C551" s="32" t="s">
        <v>1157</v>
      </c>
      <c r="D551" s="31" t="s">
        <v>1158</v>
      </c>
      <c r="E551" s="31" t="s">
        <v>13</v>
      </c>
      <c r="F551" s="31" t="s">
        <v>11</v>
      </c>
      <c r="G551" s="31" t="s">
        <v>19</v>
      </c>
      <c r="H551" s="31" t="s">
        <v>20</v>
      </c>
      <c r="I551" s="31" t="s">
        <v>10</v>
      </c>
      <c r="J551" s="31" t="s">
        <v>14</v>
      </c>
      <c r="K551" s="31" t="s">
        <v>1159</v>
      </c>
      <c r="L551" s="33">
        <v>5325</v>
      </c>
      <c r="M551" s="150">
        <v>250173.41824599999</v>
      </c>
      <c r="N551" s="34">
        <v>-22737</v>
      </c>
      <c r="O551" s="34">
        <v>0</v>
      </c>
      <c r="P551" s="30">
        <v>374102.61824600003</v>
      </c>
      <c r="Q551" s="35">
        <v>11613.451444</v>
      </c>
      <c r="R551" s="36">
        <v>0</v>
      </c>
      <c r="S551" s="36">
        <v>8646.6628662890344</v>
      </c>
      <c r="T551" s="36">
        <v>2003.3371337109656</v>
      </c>
      <c r="U551" s="37">
        <v>10650.057430159421</v>
      </c>
      <c r="V551" s="38">
        <v>22263.508874159423</v>
      </c>
      <c r="W551" s="34">
        <v>396366.12712015945</v>
      </c>
      <c r="X551" s="34">
        <v>16212.492874289048</v>
      </c>
      <c r="Y551" s="33">
        <v>380153.6342458704</v>
      </c>
      <c r="Z551" s="144">
        <v>0</v>
      </c>
      <c r="AA551" s="34">
        <v>6290.8897174087351</v>
      </c>
      <c r="AB551" s="34">
        <v>50221.783618402602</v>
      </c>
      <c r="AC551" s="34">
        <v>22320.87</v>
      </c>
      <c r="AD551" s="34">
        <v>10293.646854352601</v>
      </c>
      <c r="AE551" s="34">
        <v>37535.160000000003</v>
      </c>
      <c r="AF551" s="34">
        <v>126662.35019016394</v>
      </c>
      <c r="AG551" s="136">
        <v>176170</v>
      </c>
      <c r="AH551" s="34">
        <v>199923.20000000001</v>
      </c>
      <c r="AI551" s="34">
        <v>0</v>
      </c>
      <c r="AJ551" s="34">
        <v>23753.200000000001</v>
      </c>
      <c r="AK551" s="34">
        <v>23753.200000000001</v>
      </c>
      <c r="AL551" s="34">
        <v>176170</v>
      </c>
      <c r="AM551" s="34">
        <v>176170</v>
      </c>
      <c r="AN551" s="34">
        <v>0</v>
      </c>
      <c r="AO551" s="34">
        <v>374102.61824600003</v>
      </c>
      <c r="AP551" s="34">
        <v>350349.41824600002</v>
      </c>
      <c r="AQ551" s="34">
        <v>23753.200000000012</v>
      </c>
      <c r="AR551" s="34">
        <v>-22737</v>
      </c>
      <c r="AS551" s="34">
        <v>0</v>
      </c>
    </row>
    <row r="552" spans="2:45" s="1" customFormat="1" ht="14.25" x14ac:dyDescent="0.2">
      <c r="B552" s="31" t="s">
        <v>4794</v>
      </c>
      <c r="C552" s="32" t="s">
        <v>2640</v>
      </c>
      <c r="D552" s="31" t="s">
        <v>2641</v>
      </c>
      <c r="E552" s="31" t="s">
        <v>13</v>
      </c>
      <c r="F552" s="31" t="s">
        <v>11</v>
      </c>
      <c r="G552" s="31" t="s">
        <v>19</v>
      </c>
      <c r="H552" s="31" t="s">
        <v>20</v>
      </c>
      <c r="I552" s="31" t="s">
        <v>10</v>
      </c>
      <c r="J552" s="31" t="s">
        <v>21</v>
      </c>
      <c r="K552" s="31" t="s">
        <v>2642</v>
      </c>
      <c r="L552" s="33">
        <v>221</v>
      </c>
      <c r="M552" s="150">
        <v>11679.00894</v>
      </c>
      <c r="N552" s="34">
        <v>-7027</v>
      </c>
      <c r="O552" s="34">
        <v>1765.4187896471508</v>
      </c>
      <c r="P552" s="30">
        <v>8028.909834</v>
      </c>
      <c r="Q552" s="35">
        <v>0</v>
      </c>
      <c r="R552" s="36">
        <v>0</v>
      </c>
      <c r="S552" s="36">
        <v>0</v>
      </c>
      <c r="T552" s="36">
        <v>442</v>
      </c>
      <c r="U552" s="37">
        <v>442.00238348642847</v>
      </c>
      <c r="V552" s="38">
        <v>442.00238348642847</v>
      </c>
      <c r="W552" s="34">
        <v>8470.9122174864278</v>
      </c>
      <c r="X552" s="34">
        <v>0</v>
      </c>
      <c r="Y552" s="33">
        <v>8470.9122174864278</v>
      </c>
      <c r="Z552" s="144">
        <v>0</v>
      </c>
      <c r="AA552" s="34">
        <v>1501.7498241840428</v>
      </c>
      <c r="AB552" s="34">
        <v>2255.6969444692118</v>
      </c>
      <c r="AC552" s="34">
        <v>2733.89</v>
      </c>
      <c r="AD552" s="34">
        <v>491</v>
      </c>
      <c r="AE552" s="34">
        <v>730.7</v>
      </c>
      <c r="AF552" s="34">
        <v>7713.0367686532545</v>
      </c>
      <c r="AG552" s="136">
        <v>2759</v>
      </c>
      <c r="AH552" s="34">
        <v>3926.9008940000003</v>
      </c>
      <c r="AI552" s="34">
        <v>0</v>
      </c>
      <c r="AJ552" s="34">
        <v>1167.9008940000001</v>
      </c>
      <c r="AK552" s="34">
        <v>1167.9008940000001</v>
      </c>
      <c r="AL552" s="34">
        <v>2759</v>
      </c>
      <c r="AM552" s="34">
        <v>2759</v>
      </c>
      <c r="AN552" s="34">
        <v>0</v>
      </c>
      <c r="AO552" s="34">
        <v>8028.909834</v>
      </c>
      <c r="AP552" s="34">
        <v>6861.0089399999997</v>
      </c>
      <c r="AQ552" s="34">
        <v>1167.9008940000003</v>
      </c>
      <c r="AR552" s="34">
        <v>-7027</v>
      </c>
      <c r="AS552" s="34">
        <v>0</v>
      </c>
    </row>
    <row r="553" spans="2:45" s="1" customFormat="1" ht="14.25" x14ac:dyDescent="0.2">
      <c r="B553" s="31" t="s">
        <v>4794</v>
      </c>
      <c r="C553" s="32" t="s">
        <v>1737</v>
      </c>
      <c r="D553" s="31" t="s">
        <v>1738</v>
      </c>
      <c r="E553" s="31" t="s">
        <v>13</v>
      </c>
      <c r="F553" s="31" t="s">
        <v>11</v>
      </c>
      <c r="G553" s="31" t="s">
        <v>19</v>
      </c>
      <c r="H553" s="31" t="s">
        <v>20</v>
      </c>
      <c r="I553" s="31" t="s">
        <v>10</v>
      </c>
      <c r="J553" s="31" t="s">
        <v>12</v>
      </c>
      <c r="K553" s="31" t="s">
        <v>1739</v>
      </c>
      <c r="L553" s="33">
        <v>2534</v>
      </c>
      <c r="M553" s="150">
        <v>216564.65973300001</v>
      </c>
      <c r="N553" s="34">
        <v>-286450</v>
      </c>
      <c r="O553" s="34">
        <v>230962.17309436618</v>
      </c>
      <c r="P553" s="30">
        <v>-19209.040266999989</v>
      </c>
      <c r="Q553" s="35">
        <v>15574.575505999999</v>
      </c>
      <c r="R553" s="36">
        <v>19209.040266999989</v>
      </c>
      <c r="S553" s="36">
        <v>4841.6835760018594</v>
      </c>
      <c r="T553" s="36">
        <v>189076.92807336617</v>
      </c>
      <c r="U553" s="37">
        <v>213128.80120791981</v>
      </c>
      <c r="V553" s="38">
        <v>228703.3767139198</v>
      </c>
      <c r="W553" s="34">
        <v>228703.3767139198</v>
      </c>
      <c r="X553" s="34">
        <v>228702.22742236804</v>
      </c>
      <c r="Y553" s="33">
        <v>1.1492915517592337</v>
      </c>
      <c r="Z553" s="144">
        <v>2508.4897309535409</v>
      </c>
      <c r="AA553" s="34">
        <v>6862.2346029289956</v>
      </c>
      <c r="AB553" s="34">
        <v>21184.241884197498</v>
      </c>
      <c r="AC553" s="34">
        <v>10621.8</v>
      </c>
      <c r="AD553" s="34">
        <v>1682.3591608750005</v>
      </c>
      <c r="AE553" s="34">
        <v>4797.22</v>
      </c>
      <c r="AF553" s="34">
        <v>47656.345378955033</v>
      </c>
      <c r="AG553" s="136">
        <v>50947</v>
      </c>
      <c r="AH553" s="34">
        <v>60377.3</v>
      </c>
      <c r="AI553" s="34">
        <v>0</v>
      </c>
      <c r="AJ553" s="34">
        <v>9430.3000000000011</v>
      </c>
      <c r="AK553" s="34">
        <v>9430.3000000000011</v>
      </c>
      <c r="AL553" s="34">
        <v>50947</v>
      </c>
      <c r="AM553" s="34">
        <v>50947</v>
      </c>
      <c r="AN553" s="34">
        <v>0</v>
      </c>
      <c r="AO553" s="34">
        <v>-19209.040266999989</v>
      </c>
      <c r="AP553" s="34">
        <v>-28639.340266999992</v>
      </c>
      <c r="AQ553" s="34">
        <v>9430.3000000000011</v>
      </c>
      <c r="AR553" s="34">
        <v>-286450</v>
      </c>
      <c r="AS553" s="34">
        <v>0</v>
      </c>
    </row>
    <row r="554" spans="2:45" s="1" customFormat="1" ht="14.25" x14ac:dyDescent="0.2">
      <c r="B554" s="31" t="s">
        <v>4794</v>
      </c>
      <c r="C554" s="32" t="s">
        <v>213</v>
      </c>
      <c r="D554" s="31" t="s">
        <v>214</v>
      </c>
      <c r="E554" s="31" t="s">
        <v>13</v>
      </c>
      <c r="F554" s="31" t="s">
        <v>11</v>
      </c>
      <c r="G554" s="31" t="s">
        <v>19</v>
      </c>
      <c r="H554" s="31" t="s">
        <v>20</v>
      </c>
      <c r="I554" s="31" t="s">
        <v>10</v>
      </c>
      <c r="J554" s="31" t="s">
        <v>14</v>
      </c>
      <c r="K554" s="31" t="s">
        <v>215</v>
      </c>
      <c r="L554" s="33">
        <v>8628</v>
      </c>
      <c r="M554" s="150">
        <v>220402.63888799999</v>
      </c>
      <c r="N554" s="34">
        <v>-221658</v>
      </c>
      <c r="O554" s="34">
        <v>85992.058789192262</v>
      </c>
      <c r="P554" s="30">
        <v>81535.242887999979</v>
      </c>
      <c r="Q554" s="35">
        <v>21875.558693999999</v>
      </c>
      <c r="R554" s="36">
        <v>0</v>
      </c>
      <c r="S554" s="36">
        <v>18760.591364578635</v>
      </c>
      <c r="T554" s="36">
        <v>-81.31164637546317</v>
      </c>
      <c r="U554" s="37">
        <v>18679.380446279421</v>
      </c>
      <c r="V554" s="38">
        <v>40554.939140279421</v>
      </c>
      <c r="W554" s="34">
        <v>122090.18202827941</v>
      </c>
      <c r="X554" s="34">
        <v>35176.108808578632</v>
      </c>
      <c r="Y554" s="33">
        <v>86914.073219700775</v>
      </c>
      <c r="Z554" s="144">
        <v>0</v>
      </c>
      <c r="AA554" s="34">
        <v>11296.417447138752</v>
      </c>
      <c r="AB554" s="34">
        <v>62358.584561045667</v>
      </c>
      <c r="AC554" s="34">
        <v>36166.1</v>
      </c>
      <c r="AD554" s="34">
        <v>404.5</v>
      </c>
      <c r="AE554" s="34">
        <v>0</v>
      </c>
      <c r="AF554" s="34">
        <v>110225.60200818442</v>
      </c>
      <c r="AG554" s="136">
        <v>61590</v>
      </c>
      <c r="AH554" s="34">
        <v>120297.60400000001</v>
      </c>
      <c r="AI554" s="34">
        <v>25450</v>
      </c>
      <c r="AJ554" s="34">
        <v>25450</v>
      </c>
      <c r="AK554" s="34">
        <v>0</v>
      </c>
      <c r="AL554" s="34">
        <v>36140</v>
      </c>
      <c r="AM554" s="34">
        <v>94847.604000000007</v>
      </c>
      <c r="AN554" s="34">
        <v>58707.604000000007</v>
      </c>
      <c r="AO554" s="34">
        <v>81535.242887999979</v>
      </c>
      <c r="AP554" s="34">
        <v>22827.638887999972</v>
      </c>
      <c r="AQ554" s="34">
        <v>58707.603999999992</v>
      </c>
      <c r="AR554" s="34">
        <v>-221658</v>
      </c>
      <c r="AS554" s="34">
        <v>0</v>
      </c>
    </row>
    <row r="555" spans="2:45" s="1" customFormat="1" ht="14.25" x14ac:dyDescent="0.2">
      <c r="B555" s="31" t="s">
        <v>4794</v>
      </c>
      <c r="C555" s="32" t="s">
        <v>4242</v>
      </c>
      <c r="D555" s="31" t="s">
        <v>4243</v>
      </c>
      <c r="E555" s="31" t="s">
        <v>13</v>
      </c>
      <c r="F555" s="31" t="s">
        <v>11</v>
      </c>
      <c r="G555" s="31" t="s">
        <v>19</v>
      </c>
      <c r="H555" s="31" t="s">
        <v>20</v>
      </c>
      <c r="I555" s="31" t="s">
        <v>10</v>
      </c>
      <c r="J555" s="31" t="s">
        <v>21</v>
      </c>
      <c r="K555" s="31" t="s">
        <v>4244</v>
      </c>
      <c r="L555" s="33">
        <v>954</v>
      </c>
      <c r="M555" s="150">
        <v>50463.290385</v>
      </c>
      <c r="N555" s="34">
        <v>-19338.3</v>
      </c>
      <c r="O555" s="34">
        <v>9541.4402382660373</v>
      </c>
      <c r="P555" s="30">
        <v>35733.264385000002</v>
      </c>
      <c r="Q555" s="35">
        <v>1996.3968890000001</v>
      </c>
      <c r="R555" s="36">
        <v>0</v>
      </c>
      <c r="S555" s="36">
        <v>559.68002971450073</v>
      </c>
      <c r="T555" s="36">
        <v>1348.3199702854993</v>
      </c>
      <c r="U555" s="37">
        <v>1908.0102888961665</v>
      </c>
      <c r="V555" s="38">
        <v>3904.4071778961666</v>
      </c>
      <c r="W555" s="34">
        <v>39637.671562896168</v>
      </c>
      <c r="X555" s="34">
        <v>1049.4000557145046</v>
      </c>
      <c r="Y555" s="33">
        <v>38588.271507181664</v>
      </c>
      <c r="Z555" s="144">
        <v>0</v>
      </c>
      <c r="AA555" s="34">
        <v>2334.4894009297313</v>
      </c>
      <c r="AB555" s="34">
        <v>4171.4138115643882</v>
      </c>
      <c r="AC555" s="34">
        <v>7760.9699999999993</v>
      </c>
      <c r="AD555" s="34">
        <v>753.20836959999963</v>
      </c>
      <c r="AE555" s="34">
        <v>136.59</v>
      </c>
      <c r="AF555" s="34">
        <v>15156.671582094119</v>
      </c>
      <c r="AG555" s="136">
        <v>0</v>
      </c>
      <c r="AH555" s="34">
        <v>12960.273999999999</v>
      </c>
      <c r="AI555" s="34">
        <v>0</v>
      </c>
      <c r="AJ555" s="34">
        <v>3629.2000000000003</v>
      </c>
      <c r="AK555" s="34">
        <v>3629.2000000000003</v>
      </c>
      <c r="AL555" s="34">
        <v>0</v>
      </c>
      <c r="AM555" s="34">
        <v>9331.0739999999987</v>
      </c>
      <c r="AN555" s="34">
        <v>9331.0739999999987</v>
      </c>
      <c r="AO555" s="34">
        <v>35733.264385000002</v>
      </c>
      <c r="AP555" s="34">
        <v>22772.990385000005</v>
      </c>
      <c r="AQ555" s="34">
        <v>12960.273999999998</v>
      </c>
      <c r="AR555" s="34">
        <v>-29748</v>
      </c>
      <c r="AS555" s="34">
        <v>10409.700000000001</v>
      </c>
    </row>
    <row r="556" spans="2:45" s="1" customFormat="1" ht="14.25" x14ac:dyDescent="0.2">
      <c r="B556" s="31" t="s">
        <v>4794</v>
      </c>
      <c r="C556" s="32" t="s">
        <v>3248</v>
      </c>
      <c r="D556" s="31" t="s">
        <v>3249</v>
      </c>
      <c r="E556" s="31" t="s">
        <v>13</v>
      </c>
      <c r="F556" s="31" t="s">
        <v>11</v>
      </c>
      <c r="G556" s="31" t="s">
        <v>19</v>
      </c>
      <c r="H556" s="31" t="s">
        <v>20</v>
      </c>
      <c r="I556" s="31" t="s">
        <v>10</v>
      </c>
      <c r="J556" s="31" t="s">
        <v>12</v>
      </c>
      <c r="K556" s="31" t="s">
        <v>3250</v>
      </c>
      <c r="L556" s="33">
        <v>1186</v>
      </c>
      <c r="M556" s="150">
        <v>81433.878614000001</v>
      </c>
      <c r="N556" s="34">
        <v>-114693</v>
      </c>
      <c r="O556" s="34">
        <v>100106.99672047693</v>
      </c>
      <c r="P556" s="30">
        <v>-16387.721385999997</v>
      </c>
      <c r="Q556" s="35">
        <v>3092.5858050000002</v>
      </c>
      <c r="R556" s="36">
        <v>16387.721385999997</v>
      </c>
      <c r="S556" s="36">
        <v>1681.2068582863596</v>
      </c>
      <c r="T556" s="36">
        <v>81926.309157569194</v>
      </c>
      <c r="U556" s="37">
        <v>99995.776626496401</v>
      </c>
      <c r="V556" s="38">
        <v>103088.3624314964</v>
      </c>
      <c r="W556" s="34">
        <v>103088.3624314964</v>
      </c>
      <c r="X556" s="34">
        <v>101637.72977576329</v>
      </c>
      <c r="Y556" s="33">
        <v>1450.6326557331049</v>
      </c>
      <c r="Z556" s="144">
        <v>7120.5518087851087</v>
      </c>
      <c r="AA556" s="34">
        <v>2151.2446788090524</v>
      </c>
      <c r="AB556" s="34">
        <v>6209.9436351946142</v>
      </c>
      <c r="AC556" s="34">
        <v>4971.37</v>
      </c>
      <c r="AD556" s="34">
        <v>1289.5</v>
      </c>
      <c r="AE556" s="34">
        <v>0</v>
      </c>
      <c r="AF556" s="34">
        <v>21742.610122788774</v>
      </c>
      <c r="AG556" s="136">
        <v>18756</v>
      </c>
      <c r="AH556" s="34">
        <v>21116.400000000001</v>
      </c>
      <c r="AI556" s="34">
        <v>0</v>
      </c>
      <c r="AJ556" s="34">
        <v>2360.4</v>
      </c>
      <c r="AK556" s="34">
        <v>2360.4</v>
      </c>
      <c r="AL556" s="34">
        <v>18756</v>
      </c>
      <c r="AM556" s="34">
        <v>18756</v>
      </c>
      <c r="AN556" s="34">
        <v>0</v>
      </c>
      <c r="AO556" s="34">
        <v>-16387.721385999997</v>
      </c>
      <c r="AP556" s="34">
        <v>-18748.121385999999</v>
      </c>
      <c r="AQ556" s="34">
        <v>2360.3999999999996</v>
      </c>
      <c r="AR556" s="34">
        <v>-156693</v>
      </c>
      <c r="AS556" s="34">
        <v>42000</v>
      </c>
    </row>
    <row r="557" spans="2:45" s="1" customFormat="1" ht="14.25" x14ac:dyDescent="0.2">
      <c r="B557" s="31" t="s">
        <v>4794</v>
      </c>
      <c r="C557" s="32" t="s">
        <v>1340</v>
      </c>
      <c r="D557" s="31" t="s">
        <v>1341</v>
      </c>
      <c r="E557" s="31" t="s">
        <v>13</v>
      </c>
      <c r="F557" s="31" t="s">
        <v>11</v>
      </c>
      <c r="G557" s="31" t="s">
        <v>19</v>
      </c>
      <c r="H557" s="31" t="s">
        <v>20</v>
      </c>
      <c r="I557" s="31" t="s">
        <v>10</v>
      </c>
      <c r="J557" s="31" t="s">
        <v>12</v>
      </c>
      <c r="K557" s="31" t="s">
        <v>1342</v>
      </c>
      <c r="L557" s="33">
        <v>2850</v>
      </c>
      <c r="M557" s="150">
        <v>63549.260672999997</v>
      </c>
      <c r="N557" s="34">
        <v>-83178</v>
      </c>
      <c r="O557" s="34">
        <v>64743.644377127886</v>
      </c>
      <c r="P557" s="30">
        <v>44713.760672999997</v>
      </c>
      <c r="Q557" s="35">
        <v>10575.463915</v>
      </c>
      <c r="R557" s="36">
        <v>0</v>
      </c>
      <c r="S557" s="36">
        <v>7421.2422640028508</v>
      </c>
      <c r="T557" s="36">
        <v>12934.129990371499</v>
      </c>
      <c r="U557" s="37">
        <v>20355.482020785017</v>
      </c>
      <c r="V557" s="38">
        <v>30930.945935785017</v>
      </c>
      <c r="W557" s="34">
        <v>75644.706608785011</v>
      </c>
      <c r="X557" s="34">
        <v>29862.836015130742</v>
      </c>
      <c r="Y557" s="33">
        <v>45781.870593654268</v>
      </c>
      <c r="Z557" s="144">
        <v>0</v>
      </c>
      <c r="AA557" s="34">
        <v>4500.9624014732908</v>
      </c>
      <c r="AB557" s="34">
        <v>37997.389659470318</v>
      </c>
      <c r="AC557" s="34">
        <v>11946.38</v>
      </c>
      <c r="AD557" s="34">
        <v>2743.0291255000002</v>
      </c>
      <c r="AE557" s="34">
        <v>4427.51</v>
      </c>
      <c r="AF557" s="34">
        <v>61615.271186443606</v>
      </c>
      <c r="AG557" s="136">
        <v>101781</v>
      </c>
      <c r="AH557" s="34">
        <v>104916.5</v>
      </c>
      <c r="AI557" s="34">
        <v>1385</v>
      </c>
      <c r="AJ557" s="34">
        <v>4520.5</v>
      </c>
      <c r="AK557" s="34">
        <v>3135.5</v>
      </c>
      <c r="AL557" s="34">
        <v>100396</v>
      </c>
      <c r="AM557" s="34">
        <v>100396</v>
      </c>
      <c r="AN557" s="34">
        <v>0</v>
      </c>
      <c r="AO557" s="34">
        <v>44713.760672999997</v>
      </c>
      <c r="AP557" s="34">
        <v>41578.260672999997</v>
      </c>
      <c r="AQ557" s="34">
        <v>3135.5</v>
      </c>
      <c r="AR557" s="34">
        <v>-83178</v>
      </c>
      <c r="AS557" s="34">
        <v>0</v>
      </c>
    </row>
    <row r="558" spans="2:45" s="1" customFormat="1" ht="14.25" x14ac:dyDescent="0.2">
      <c r="B558" s="31" t="s">
        <v>4794</v>
      </c>
      <c r="C558" s="32" t="s">
        <v>3677</v>
      </c>
      <c r="D558" s="31" t="s">
        <v>3678</v>
      </c>
      <c r="E558" s="31" t="s">
        <v>13</v>
      </c>
      <c r="F558" s="31" t="s">
        <v>11</v>
      </c>
      <c r="G558" s="31" t="s">
        <v>19</v>
      </c>
      <c r="H558" s="31" t="s">
        <v>20</v>
      </c>
      <c r="I558" s="31" t="s">
        <v>10</v>
      </c>
      <c r="J558" s="31" t="s">
        <v>16</v>
      </c>
      <c r="K558" s="31" t="s">
        <v>3679</v>
      </c>
      <c r="L558" s="33">
        <v>11667</v>
      </c>
      <c r="M558" s="150">
        <v>784900.09374699998</v>
      </c>
      <c r="N558" s="34">
        <v>-669569.24</v>
      </c>
      <c r="O558" s="34">
        <v>366596.59158749302</v>
      </c>
      <c r="P558" s="30">
        <v>119672.94374699998</v>
      </c>
      <c r="Q558" s="35">
        <v>45198.545483000002</v>
      </c>
      <c r="R558" s="36">
        <v>0</v>
      </c>
      <c r="S558" s="36">
        <v>8795.1353051462356</v>
      </c>
      <c r="T558" s="36">
        <v>172763.594779248</v>
      </c>
      <c r="U558" s="37">
        <v>181559.70914043297</v>
      </c>
      <c r="V558" s="38">
        <v>226758.25462343296</v>
      </c>
      <c r="W558" s="34">
        <v>346431.19837043295</v>
      </c>
      <c r="X558" s="34">
        <v>225911.72444663924</v>
      </c>
      <c r="Y558" s="33">
        <v>120519.4739237937</v>
      </c>
      <c r="Z558" s="144">
        <v>0</v>
      </c>
      <c r="AA558" s="34">
        <v>46620.86359184781</v>
      </c>
      <c r="AB558" s="34">
        <v>80327.117987188773</v>
      </c>
      <c r="AC558" s="34">
        <v>60682.62</v>
      </c>
      <c r="AD558" s="34">
        <v>7383.786729752499</v>
      </c>
      <c r="AE558" s="34">
        <v>163</v>
      </c>
      <c r="AF558" s="34">
        <v>195177.38830878909</v>
      </c>
      <c r="AG558" s="136">
        <v>80381</v>
      </c>
      <c r="AH558" s="34">
        <v>141487.09</v>
      </c>
      <c r="AI558" s="34">
        <v>0</v>
      </c>
      <c r="AJ558" s="34">
        <v>10000</v>
      </c>
      <c r="AK558" s="34">
        <v>10000</v>
      </c>
      <c r="AL558" s="34">
        <v>80381</v>
      </c>
      <c r="AM558" s="34">
        <v>131487.09</v>
      </c>
      <c r="AN558" s="34">
        <v>51106.09</v>
      </c>
      <c r="AO558" s="34">
        <v>119672.94374699998</v>
      </c>
      <c r="AP558" s="34">
        <v>58566.853746999986</v>
      </c>
      <c r="AQ558" s="34">
        <v>61106.09</v>
      </c>
      <c r="AR558" s="34">
        <v>-669569.24</v>
      </c>
      <c r="AS558" s="34">
        <v>0</v>
      </c>
    </row>
    <row r="559" spans="2:45" s="1" customFormat="1" ht="14.25" x14ac:dyDescent="0.2">
      <c r="B559" s="31" t="s">
        <v>4794</v>
      </c>
      <c r="C559" s="32" t="s">
        <v>3880</v>
      </c>
      <c r="D559" s="31" t="s">
        <v>3881</v>
      </c>
      <c r="E559" s="31" t="s">
        <v>13</v>
      </c>
      <c r="F559" s="31" t="s">
        <v>11</v>
      </c>
      <c r="G559" s="31" t="s">
        <v>19</v>
      </c>
      <c r="H559" s="31" t="s">
        <v>20</v>
      </c>
      <c r="I559" s="31" t="s">
        <v>10</v>
      </c>
      <c r="J559" s="31" t="s">
        <v>12</v>
      </c>
      <c r="K559" s="31" t="s">
        <v>3882</v>
      </c>
      <c r="L559" s="33">
        <v>2382</v>
      </c>
      <c r="M559" s="150">
        <v>42249.755336000002</v>
      </c>
      <c r="N559" s="34">
        <v>-27846</v>
      </c>
      <c r="O559" s="34">
        <v>12300.425241759278</v>
      </c>
      <c r="P559" s="30">
        <v>3867.3353360000037</v>
      </c>
      <c r="Q559" s="35">
        <v>2534.5688540000001</v>
      </c>
      <c r="R559" s="36">
        <v>0</v>
      </c>
      <c r="S559" s="36">
        <v>1170.8709977147355</v>
      </c>
      <c r="T559" s="36">
        <v>5849.2697230009671</v>
      </c>
      <c r="U559" s="37">
        <v>7020.1785768472273</v>
      </c>
      <c r="V559" s="38">
        <v>9554.7474308472265</v>
      </c>
      <c r="W559" s="34">
        <v>13422.08276684723</v>
      </c>
      <c r="X559" s="34">
        <v>9118.4162954740095</v>
      </c>
      <c r="Y559" s="33">
        <v>4303.6664713732207</v>
      </c>
      <c r="Z559" s="144">
        <v>0</v>
      </c>
      <c r="AA559" s="34">
        <v>1326.0440515299599</v>
      </c>
      <c r="AB559" s="34">
        <v>14108.18803786872</v>
      </c>
      <c r="AC559" s="34">
        <v>9984.66</v>
      </c>
      <c r="AD559" s="34">
        <v>0</v>
      </c>
      <c r="AE559" s="34">
        <v>0</v>
      </c>
      <c r="AF559" s="34">
        <v>25418.89208939868</v>
      </c>
      <c r="AG559" s="136">
        <v>0</v>
      </c>
      <c r="AH559" s="34">
        <v>29454.579999999998</v>
      </c>
      <c r="AI559" s="34">
        <v>0</v>
      </c>
      <c r="AJ559" s="34">
        <v>2800</v>
      </c>
      <c r="AK559" s="34">
        <v>2800</v>
      </c>
      <c r="AL559" s="34">
        <v>0</v>
      </c>
      <c r="AM559" s="34">
        <v>26654.579999999998</v>
      </c>
      <c r="AN559" s="34">
        <v>26654.579999999998</v>
      </c>
      <c r="AO559" s="34">
        <v>3867.3353360000037</v>
      </c>
      <c r="AP559" s="34">
        <v>-25587.244663999994</v>
      </c>
      <c r="AQ559" s="34">
        <v>29454.58</v>
      </c>
      <c r="AR559" s="34">
        <v>-27846</v>
      </c>
      <c r="AS559" s="34">
        <v>0</v>
      </c>
    </row>
    <row r="560" spans="2:45" s="1" customFormat="1" ht="14.25" x14ac:dyDescent="0.2">
      <c r="B560" s="31" t="s">
        <v>4794</v>
      </c>
      <c r="C560" s="32" t="s">
        <v>2362</v>
      </c>
      <c r="D560" s="31" t="s">
        <v>2363</v>
      </c>
      <c r="E560" s="31" t="s">
        <v>13</v>
      </c>
      <c r="F560" s="31" t="s">
        <v>11</v>
      </c>
      <c r="G560" s="31" t="s">
        <v>19</v>
      </c>
      <c r="H560" s="31" t="s">
        <v>20</v>
      </c>
      <c r="I560" s="31" t="s">
        <v>10</v>
      </c>
      <c r="J560" s="31" t="s">
        <v>12</v>
      </c>
      <c r="K560" s="31" t="s">
        <v>2364</v>
      </c>
      <c r="L560" s="33">
        <v>2681</v>
      </c>
      <c r="M560" s="150">
        <v>81723.774982000003</v>
      </c>
      <c r="N560" s="34">
        <v>-19308</v>
      </c>
      <c r="O560" s="34">
        <v>0</v>
      </c>
      <c r="P560" s="30">
        <v>39529.374982000008</v>
      </c>
      <c r="Q560" s="35">
        <v>5230.6609449999996</v>
      </c>
      <c r="R560" s="36">
        <v>0</v>
      </c>
      <c r="S560" s="36">
        <v>4848.4032937161483</v>
      </c>
      <c r="T560" s="36">
        <v>513.59670628385174</v>
      </c>
      <c r="U560" s="37">
        <v>5362.0289146023288</v>
      </c>
      <c r="V560" s="38">
        <v>10592.689859602327</v>
      </c>
      <c r="W560" s="34">
        <v>50122.064841602332</v>
      </c>
      <c r="X560" s="34">
        <v>9090.7561757161457</v>
      </c>
      <c r="Y560" s="33">
        <v>41031.308665886187</v>
      </c>
      <c r="Z560" s="144">
        <v>0</v>
      </c>
      <c r="AA560" s="34">
        <v>1600.2176507344243</v>
      </c>
      <c r="AB560" s="34">
        <v>31500.720911816559</v>
      </c>
      <c r="AC560" s="34">
        <v>11237.98</v>
      </c>
      <c r="AD560" s="34">
        <v>963.69537500000001</v>
      </c>
      <c r="AE560" s="34">
        <v>0</v>
      </c>
      <c r="AF560" s="34">
        <v>45302.613937550988</v>
      </c>
      <c r="AG560" s="136">
        <v>38132</v>
      </c>
      <c r="AH560" s="34">
        <v>41967.6</v>
      </c>
      <c r="AI560" s="34">
        <v>0</v>
      </c>
      <c r="AJ560" s="34">
        <v>3835.6000000000004</v>
      </c>
      <c r="AK560" s="34">
        <v>3835.6000000000004</v>
      </c>
      <c r="AL560" s="34">
        <v>38132</v>
      </c>
      <c r="AM560" s="34">
        <v>38132</v>
      </c>
      <c r="AN560" s="34">
        <v>0</v>
      </c>
      <c r="AO560" s="34">
        <v>39529.374982000008</v>
      </c>
      <c r="AP560" s="34">
        <v>35693.77498200001</v>
      </c>
      <c r="AQ560" s="34">
        <v>3835.5999999999985</v>
      </c>
      <c r="AR560" s="34">
        <v>-19308</v>
      </c>
      <c r="AS560" s="34">
        <v>0</v>
      </c>
    </row>
    <row r="561" spans="2:45" s="1" customFormat="1" ht="14.25" x14ac:dyDescent="0.2">
      <c r="B561" s="31" t="s">
        <v>4794</v>
      </c>
      <c r="C561" s="32" t="s">
        <v>1833</v>
      </c>
      <c r="D561" s="31" t="s">
        <v>1834</v>
      </c>
      <c r="E561" s="31" t="s">
        <v>13</v>
      </c>
      <c r="F561" s="31" t="s">
        <v>11</v>
      </c>
      <c r="G561" s="31" t="s">
        <v>19</v>
      </c>
      <c r="H561" s="31" t="s">
        <v>20</v>
      </c>
      <c r="I561" s="31" t="s">
        <v>10</v>
      </c>
      <c r="J561" s="31" t="s">
        <v>21</v>
      </c>
      <c r="K561" s="31" t="s">
        <v>1382</v>
      </c>
      <c r="L561" s="33">
        <v>179</v>
      </c>
      <c r="M561" s="150">
        <v>18683.370124000001</v>
      </c>
      <c r="N561" s="34">
        <v>-12083</v>
      </c>
      <c r="O561" s="34">
        <v>6576.8664654745935</v>
      </c>
      <c r="P561" s="30">
        <v>4935.7071364000003</v>
      </c>
      <c r="Q561" s="35">
        <v>240.06602599999999</v>
      </c>
      <c r="R561" s="36">
        <v>0</v>
      </c>
      <c r="S561" s="36">
        <v>0</v>
      </c>
      <c r="T561" s="36">
        <v>1163.8320366743496</v>
      </c>
      <c r="U561" s="37">
        <v>1163.8383126423687</v>
      </c>
      <c r="V561" s="38">
        <v>1403.9043386423687</v>
      </c>
      <c r="W561" s="34">
        <v>6339.6114750423694</v>
      </c>
      <c r="X561" s="34">
        <v>1401.0933030745946</v>
      </c>
      <c r="Y561" s="33">
        <v>4938.5181719677748</v>
      </c>
      <c r="Z561" s="144">
        <v>0</v>
      </c>
      <c r="AA561" s="34">
        <v>1755.9668773016303</v>
      </c>
      <c r="AB561" s="34">
        <v>1943.8816963691288</v>
      </c>
      <c r="AC561" s="34">
        <v>2209.6</v>
      </c>
      <c r="AD561" s="34">
        <v>0</v>
      </c>
      <c r="AE561" s="34">
        <v>0</v>
      </c>
      <c r="AF561" s="34">
        <v>5909.4485736707593</v>
      </c>
      <c r="AG561" s="136">
        <v>7423</v>
      </c>
      <c r="AH561" s="34">
        <v>9291.3370123999994</v>
      </c>
      <c r="AI561" s="34">
        <v>0</v>
      </c>
      <c r="AJ561" s="34">
        <v>1868.3370124000003</v>
      </c>
      <c r="AK561" s="34">
        <v>1868.3370124000003</v>
      </c>
      <c r="AL561" s="34">
        <v>7423</v>
      </c>
      <c r="AM561" s="34">
        <v>7423</v>
      </c>
      <c r="AN561" s="34">
        <v>0</v>
      </c>
      <c r="AO561" s="34">
        <v>4935.7071364000003</v>
      </c>
      <c r="AP561" s="34">
        <v>3067.370124</v>
      </c>
      <c r="AQ561" s="34">
        <v>1868.3370124000003</v>
      </c>
      <c r="AR561" s="34">
        <v>-12083</v>
      </c>
      <c r="AS561" s="34">
        <v>0</v>
      </c>
    </row>
    <row r="562" spans="2:45" s="1" customFormat="1" ht="14.25" x14ac:dyDescent="0.2">
      <c r="B562" s="31" t="s">
        <v>4794</v>
      </c>
      <c r="C562" s="32" t="s">
        <v>1190</v>
      </c>
      <c r="D562" s="31" t="s">
        <v>1191</v>
      </c>
      <c r="E562" s="31" t="s">
        <v>13</v>
      </c>
      <c r="F562" s="31" t="s">
        <v>11</v>
      </c>
      <c r="G562" s="31" t="s">
        <v>19</v>
      </c>
      <c r="H562" s="31" t="s">
        <v>20</v>
      </c>
      <c r="I562" s="31" t="s">
        <v>10</v>
      </c>
      <c r="J562" s="31" t="s">
        <v>12</v>
      </c>
      <c r="K562" s="31" t="s">
        <v>1192</v>
      </c>
      <c r="L562" s="33">
        <v>1056</v>
      </c>
      <c r="M562" s="150">
        <v>70769.174165999997</v>
      </c>
      <c r="N562" s="34">
        <v>-7630</v>
      </c>
      <c r="O562" s="34">
        <v>0</v>
      </c>
      <c r="P562" s="30">
        <v>32819.731582599998</v>
      </c>
      <c r="Q562" s="35">
        <v>2334.1047290000001</v>
      </c>
      <c r="R562" s="36">
        <v>0</v>
      </c>
      <c r="S562" s="36">
        <v>1224.3057085718985</v>
      </c>
      <c r="T562" s="36">
        <v>887.69429142810145</v>
      </c>
      <c r="U562" s="37">
        <v>2112.0113889668255</v>
      </c>
      <c r="V562" s="38">
        <v>4446.1161179668252</v>
      </c>
      <c r="W562" s="34">
        <v>37265.847700566825</v>
      </c>
      <c r="X562" s="34">
        <v>2295.5732035718975</v>
      </c>
      <c r="Y562" s="33">
        <v>34970.274496994927</v>
      </c>
      <c r="Z562" s="144">
        <v>4049.1180915833979</v>
      </c>
      <c r="AA562" s="34">
        <v>13251.270541060832</v>
      </c>
      <c r="AB562" s="34">
        <v>8338.7359765628862</v>
      </c>
      <c r="AC562" s="34">
        <v>7239.8099999999995</v>
      </c>
      <c r="AD562" s="34">
        <v>0</v>
      </c>
      <c r="AE562" s="34">
        <v>1383.63</v>
      </c>
      <c r="AF562" s="34">
        <v>34262.564609207111</v>
      </c>
      <c r="AG562" s="136">
        <v>10617</v>
      </c>
      <c r="AH562" s="34">
        <v>18893.557416600001</v>
      </c>
      <c r="AI562" s="34">
        <v>0</v>
      </c>
      <c r="AJ562" s="34">
        <v>7076.9174166000003</v>
      </c>
      <c r="AK562" s="34">
        <v>7076.9174166000003</v>
      </c>
      <c r="AL562" s="34">
        <v>10617</v>
      </c>
      <c r="AM562" s="34">
        <v>11816.64</v>
      </c>
      <c r="AN562" s="34">
        <v>1199.6399999999994</v>
      </c>
      <c r="AO562" s="34">
        <v>32819.731582599998</v>
      </c>
      <c r="AP562" s="34">
        <v>24543.174165999997</v>
      </c>
      <c r="AQ562" s="34">
        <v>8276.5574166000006</v>
      </c>
      <c r="AR562" s="34">
        <v>-7630</v>
      </c>
      <c r="AS562" s="34">
        <v>0</v>
      </c>
    </row>
    <row r="563" spans="2:45" s="1" customFormat="1" ht="14.25" x14ac:dyDescent="0.2">
      <c r="B563" s="31" t="s">
        <v>4794</v>
      </c>
      <c r="C563" s="32" t="s">
        <v>3913</v>
      </c>
      <c r="D563" s="31" t="s">
        <v>3914</v>
      </c>
      <c r="E563" s="31" t="s">
        <v>13</v>
      </c>
      <c r="F563" s="31" t="s">
        <v>11</v>
      </c>
      <c r="G563" s="31" t="s">
        <v>19</v>
      </c>
      <c r="H563" s="31" t="s">
        <v>20</v>
      </c>
      <c r="I563" s="31" t="s">
        <v>10</v>
      </c>
      <c r="J563" s="31" t="s">
        <v>21</v>
      </c>
      <c r="K563" s="31" t="s">
        <v>3915</v>
      </c>
      <c r="L563" s="33">
        <v>237</v>
      </c>
      <c r="M563" s="150">
        <v>21473.360786999998</v>
      </c>
      <c r="N563" s="34">
        <v>-58139</v>
      </c>
      <c r="O563" s="34">
        <v>23132.108327456299</v>
      </c>
      <c r="P563" s="30">
        <v>-38138.742213000005</v>
      </c>
      <c r="Q563" s="35">
        <v>644.800163</v>
      </c>
      <c r="R563" s="36">
        <v>38138.742213000005</v>
      </c>
      <c r="S563" s="36">
        <v>169.83052000006523</v>
      </c>
      <c r="T563" s="36">
        <v>16973.750050958755</v>
      </c>
      <c r="U563" s="37">
        <v>55282.620894063111</v>
      </c>
      <c r="V563" s="38">
        <v>55927.421057063111</v>
      </c>
      <c r="W563" s="34">
        <v>55927.421057063111</v>
      </c>
      <c r="X563" s="34">
        <v>22954.342094456377</v>
      </c>
      <c r="Y563" s="33">
        <v>32973.078962606734</v>
      </c>
      <c r="Z563" s="144">
        <v>0</v>
      </c>
      <c r="AA563" s="34">
        <v>4727.2631584784413</v>
      </c>
      <c r="AB563" s="34">
        <v>1958.532174558457</v>
      </c>
      <c r="AC563" s="34">
        <v>2822.61</v>
      </c>
      <c r="AD563" s="34">
        <v>362.27126329999982</v>
      </c>
      <c r="AE563" s="34">
        <v>2245.23</v>
      </c>
      <c r="AF563" s="34">
        <v>12115.906596336898</v>
      </c>
      <c r="AG563" s="136">
        <v>0</v>
      </c>
      <c r="AH563" s="34">
        <v>3515.8969999999999</v>
      </c>
      <c r="AI563" s="34">
        <v>0</v>
      </c>
      <c r="AJ563" s="34">
        <v>1197.8</v>
      </c>
      <c r="AK563" s="34">
        <v>1197.8</v>
      </c>
      <c r="AL563" s="34">
        <v>0</v>
      </c>
      <c r="AM563" s="34">
        <v>2318.0969999999998</v>
      </c>
      <c r="AN563" s="34">
        <v>2318.0969999999998</v>
      </c>
      <c r="AO563" s="34">
        <v>-38138.742213000005</v>
      </c>
      <c r="AP563" s="34">
        <v>-41654.639213000009</v>
      </c>
      <c r="AQ563" s="34">
        <v>3515.8969999999972</v>
      </c>
      <c r="AR563" s="34">
        <v>-58139</v>
      </c>
      <c r="AS563" s="34">
        <v>0</v>
      </c>
    </row>
    <row r="564" spans="2:45" s="1" customFormat="1" ht="14.25" x14ac:dyDescent="0.2">
      <c r="B564" s="31" t="s">
        <v>4794</v>
      </c>
      <c r="C564" s="32" t="s">
        <v>4674</v>
      </c>
      <c r="D564" s="31" t="s">
        <v>4675</v>
      </c>
      <c r="E564" s="31" t="s">
        <v>13</v>
      </c>
      <c r="F564" s="31" t="s">
        <v>11</v>
      </c>
      <c r="G564" s="31" t="s">
        <v>19</v>
      </c>
      <c r="H564" s="31" t="s">
        <v>20</v>
      </c>
      <c r="I564" s="31" t="s">
        <v>10</v>
      </c>
      <c r="J564" s="31" t="s">
        <v>21</v>
      </c>
      <c r="K564" s="31" t="s">
        <v>4676</v>
      </c>
      <c r="L564" s="33">
        <v>826</v>
      </c>
      <c r="M564" s="150">
        <v>78244.259470999998</v>
      </c>
      <c r="N564" s="34">
        <v>-26354</v>
      </c>
      <c r="O564" s="34">
        <v>16195.615427897303</v>
      </c>
      <c r="P564" s="30">
        <v>49656.259470999998</v>
      </c>
      <c r="Q564" s="35">
        <v>1685.939989</v>
      </c>
      <c r="R564" s="36">
        <v>0</v>
      </c>
      <c r="S564" s="36">
        <v>517.37036342877013</v>
      </c>
      <c r="T564" s="36">
        <v>1134.6296365712299</v>
      </c>
      <c r="U564" s="37">
        <v>1652.0089084153392</v>
      </c>
      <c r="V564" s="38">
        <v>3337.9488974153392</v>
      </c>
      <c r="W564" s="34">
        <v>52994.208368415333</v>
      </c>
      <c r="X564" s="34">
        <v>970.06943142876844</v>
      </c>
      <c r="Y564" s="33">
        <v>52024.138936986565</v>
      </c>
      <c r="Z564" s="144">
        <v>5120.7472535451861</v>
      </c>
      <c r="AA564" s="34">
        <v>3033.5254547135082</v>
      </c>
      <c r="AB564" s="34">
        <v>5973.5418030235451</v>
      </c>
      <c r="AC564" s="34">
        <v>6568.32</v>
      </c>
      <c r="AD564" s="34">
        <v>76.553949999999929</v>
      </c>
      <c r="AE564" s="34">
        <v>436.84</v>
      </c>
      <c r="AF564" s="34">
        <v>21209.52846128224</v>
      </c>
      <c r="AG564" s="136">
        <v>13533</v>
      </c>
      <c r="AH564" s="34">
        <v>13833</v>
      </c>
      <c r="AI564" s="34">
        <v>0</v>
      </c>
      <c r="AJ564" s="34">
        <v>300</v>
      </c>
      <c r="AK564" s="34">
        <v>300</v>
      </c>
      <c r="AL564" s="34">
        <v>13533</v>
      </c>
      <c r="AM564" s="34">
        <v>13533</v>
      </c>
      <c r="AN564" s="34">
        <v>0</v>
      </c>
      <c r="AO564" s="34">
        <v>49656.259470999998</v>
      </c>
      <c r="AP564" s="34">
        <v>49356.259470999998</v>
      </c>
      <c r="AQ564" s="34">
        <v>300</v>
      </c>
      <c r="AR564" s="34">
        <v>-26354</v>
      </c>
      <c r="AS564" s="34">
        <v>0</v>
      </c>
    </row>
    <row r="565" spans="2:45" s="1" customFormat="1" ht="14.25" x14ac:dyDescent="0.2">
      <c r="B565" s="31" t="s">
        <v>4794</v>
      </c>
      <c r="C565" s="32" t="s">
        <v>1952</v>
      </c>
      <c r="D565" s="31" t="s">
        <v>1953</v>
      </c>
      <c r="E565" s="31" t="s">
        <v>13</v>
      </c>
      <c r="F565" s="31" t="s">
        <v>11</v>
      </c>
      <c r="G565" s="31" t="s">
        <v>19</v>
      </c>
      <c r="H565" s="31" t="s">
        <v>20</v>
      </c>
      <c r="I565" s="31" t="s">
        <v>10</v>
      </c>
      <c r="J565" s="31" t="s">
        <v>21</v>
      </c>
      <c r="K565" s="31" t="s">
        <v>1954</v>
      </c>
      <c r="L565" s="33">
        <v>689</v>
      </c>
      <c r="M565" s="150">
        <v>41041.079673999993</v>
      </c>
      <c r="N565" s="34">
        <v>439</v>
      </c>
      <c r="O565" s="34">
        <v>0</v>
      </c>
      <c r="P565" s="30">
        <v>45794.296641399997</v>
      </c>
      <c r="Q565" s="35">
        <v>850.46227999999996</v>
      </c>
      <c r="R565" s="36">
        <v>0</v>
      </c>
      <c r="S565" s="36">
        <v>971.77706514323029</v>
      </c>
      <c r="T565" s="36">
        <v>406.22293485676971</v>
      </c>
      <c r="U565" s="37">
        <v>1378.0074308694534</v>
      </c>
      <c r="V565" s="38">
        <v>2228.4697108694536</v>
      </c>
      <c r="W565" s="34">
        <v>48022.766352269449</v>
      </c>
      <c r="X565" s="34">
        <v>1822.0819971432284</v>
      </c>
      <c r="Y565" s="33">
        <v>46200.684355126221</v>
      </c>
      <c r="Z565" s="144">
        <v>1770.5193617679308</v>
      </c>
      <c r="AA565" s="34">
        <v>1974.1937593845312</v>
      </c>
      <c r="AB565" s="34">
        <v>4149.5969931761592</v>
      </c>
      <c r="AC565" s="34">
        <v>2888.09</v>
      </c>
      <c r="AD565" s="34">
        <v>245.07811000000001</v>
      </c>
      <c r="AE565" s="34">
        <v>10470.6</v>
      </c>
      <c r="AF565" s="34">
        <v>21498.078224328623</v>
      </c>
      <c r="AG565" s="136">
        <v>0</v>
      </c>
      <c r="AH565" s="34">
        <v>10843.2169674</v>
      </c>
      <c r="AI565" s="34">
        <v>0</v>
      </c>
      <c r="AJ565" s="34">
        <v>4104.1079673999993</v>
      </c>
      <c r="AK565" s="34">
        <v>4104.1079673999993</v>
      </c>
      <c r="AL565" s="34">
        <v>0</v>
      </c>
      <c r="AM565" s="34">
        <v>6739.1089999999995</v>
      </c>
      <c r="AN565" s="34">
        <v>6739.1089999999995</v>
      </c>
      <c r="AO565" s="34">
        <v>45794.296641399997</v>
      </c>
      <c r="AP565" s="34">
        <v>34951.079674000001</v>
      </c>
      <c r="AQ565" s="34">
        <v>10843.216967400003</v>
      </c>
      <c r="AR565" s="34">
        <v>-8561</v>
      </c>
      <c r="AS565" s="34">
        <v>9000</v>
      </c>
    </row>
    <row r="566" spans="2:45" s="1" customFormat="1" ht="14.25" x14ac:dyDescent="0.2">
      <c r="B566" s="31" t="s">
        <v>4794</v>
      </c>
      <c r="C566" s="32" t="s">
        <v>4781</v>
      </c>
      <c r="D566" s="31" t="s">
        <v>4782</v>
      </c>
      <c r="E566" s="31" t="s">
        <v>13</v>
      </c>
      <c r="F566" s="31" t="s">
        <v>11</v>
      </c>
      <c r="G566" s="31" t="s">
        <v>19</v>
      </c>
      <c r="H566" s="31" t="s">
        <v>20</v>
      </c>
      <c r="I566" s="31" t="s">
        <v>10</v>
      </c>
      <c r="J566" s="31" t="s">
        <v>21</v>
      </c>
      <c r="K566" s="31" t="s">
        <v>4783</v>
      </c>
      <c r="L566" s="33">
        <v>233</v>
      </c>
      <c r="M566" s="150">
        <v>10371.205309000001</v>
      </c>
      <c r="N566" s="34">
        <v>-9858</v>
      </c>
      <c r="O566" s="34">
        <v>6593.3465838930415</v>
      </c>
      <c r="P566" s="30">
        <v>-647.70116009999947</v>
      </c>
      <c r="Q566" s="35">
        <v>367.63780800000001</v>
      </c>
      <c r="R566" s="36">
        <v>647.70116009999947</v>
      </c>
      <c r="S566" s="36">
        <v>111.4474217143285</v>
      </c>
      <c r="T566" s="36">
        <v>5405.4027957930421</v>
      </c>
      <c r="U566" s="37">
        <v>6164.5846199705975</v>
      </c>
      <c r="V566" s="38">
        <v>6532.2224279705979</v>
      </c>
      <c r="W566" s="34">
        <v>6532.2224279705979</v>
      </c>
      <c r="X566" s="34">
        <v>6532.1891856073707</v>
      </c>
      <c r="Y566" s="33">
        <v>3.3242363227145688E-2</v>
      </c>
      <c r="Z566" s="144">
        <v>0</v>
      </c>
      <c r="AA566" s="34">
        <v>702.15190498579466</v>
      </c>
      <c r="AB566" s="34">
        <v>1688.8648585594499</v>
      </c>
      <c r="AC566" s="34">
        <v>3777.01</v>
      </c>
      <c r="AD566" s="34">
        <v>0</v>
      </c>
      <c r="AE566" s="34">
        <v>0</v>
      </c>
      <c r="AF566" s="34">
        <v>6168.0267635452446</v>
      </c>
      <c r="AG566" s="136">
        <v>1323</v>
      </c>
      <c r="AH566" s="34">
        <v>3316.0935308999997</v>
      </c>
      <c r="AI566" s="34">
        <v>0</v>
      </c>
      <c r="AJ566" s="34">
        <v>1037.1205309000002</v>
      </c>
      <c r="AK566" s="34">
        <v>1037.1205309000002</v>
      </c>
      <c r="AL566" s="34">
        <v>1323</v>
      </c>
      <c r="AM566" s="34">
        <v>2278.9729999999995</v>
      </c>
      <c r="AN566" s="34">
        <v>955.9729999999995</v>
      </c>
      <c r="AO566" s="34">
        <v>-647.70116009999947</v>
      </c>
      <c r="AP566" s="34">
        <v>-2640.7946909999991</v>
      </c>
      <c r="AQ566" s="34">
        <v>1993.0935308999997</v>
      </c>
      <c r="AR566" s="34">
        <v>-9858</v>
      </c>
      <c r="AS566" s="34">
        <v>0</v>
      </c>
    </row>
    <row r="567" spans="2:45" s="1" customFormat="1" ht="14.25" x14ac:dyDescent="0.2">
      <c r="B567" s="31" t="s">
        <v>4794</v>
      </c>
      <c r="C567" s="32" t="s">
        <v>1812</v>
      </c>
      <c r="D567" s="31" t="s">
        <v>1813</v>
      </c>
      <c r="E567" s="31" t="s">
        <v>13</v>
      </c>
      <c r="F567" s="31" t="s">
        <v>11</v>
      </c>
      <c r="G567" s="31" t="s">
        <v>19</v>
      </c>
      <c r="H567" s="31" t="s">
        <v>20</v>
      </c>
      <c r="I567" s="31" t="s">
        <v>10</v>
      </c>
      <c r="J567" s="31" t="s">
        <v>12</v>
      </c>
      <c r="K567" s="31" t="s">
        <v>1814</v>
      </c>
      <c r="L567" s="33">
        <v>4330</v>
      </c>
      <c r="M567" s="150">
        <v>128005.576628</v>
      </c>
      <c r="N567" s="34">
        <v>-39573</v>
      </c>
      <c r="O567" s="34">
        <v>8620.0373560657281</v>
      </c>
      <c r="P567" s="30">
        <v>88327.834290799976</v>
      </c>
      <c r="Q567" s="35">
        <v>9947.3340470000003</v>
      </c>
      <c r="R567" s="36">
        <v>0</v>
      </c>
      <c r="S567" s="36">
        <v>8686.5676080033354</v>
      </c>
      <c r="T567" s="36">
        <v>-1.4357758510832355</v>
      </c>
      <c r="U567" s="37">
        <v>8685.1786667537272</v>
      </c>
      <c r="V567" s="38">
        <v>18632.512713753727</v>
      </c>
      <c r="W567" s="34">
        <v>106960.34700455371</v>
      </c>
      <c r="X567" s="34">
        <v>16287.314265003341</v>
      </c>
      <c r="Y567" s="33">
        <v>90673.03273955037</v>
      </c>
      <c r="Z567" s="144">
        <v>0</v>
      </c>
      <c r="AA567" s="34">
        <v>4551.8314115714174</v>
      </c>
      <c r="AB567" s="34">
        <v>21914.930511417835</v>
      </c>
      <c r="AC567" s="34">
        <v>18150.12</v>
      </c>
      <c r="AD567" s="34">
        <v>4045.0953097249999</v>
      </c>
      <c r="AE567" s="34">
        <v>0</v>
      </c>
      <c r="AF567" s="34">
        <v>48661.977232714256</v>
      </c>
      <c r="AG567" s="136">
        <v>17957</v>
      </c>
      <c r="AH567" s="34">
        <v>61253.257662799995</v>
      </c>
      <c r="AI567" s="34">
        <v>0</v>
      </c>
      <c r="AJ567" s="34">
        <v>12800.5576628</v>
      </c>
      <c r="AK567" s="34">
        <v>12800.5576628</v>
      </c>
      <c r="AL567" s="34">
        <v>17957</v>
      </c>
      <c r="AM567" s="34">
        <v>48452.7</v>
      </c>
      <c r="AN567" s="34">
        <v>30495.699999999997</v>
      </c>
      <c r="AO567" s="34">
        <v>88327.834290799976</v>
      </c>
      <c r="AP567" s="34">
        <v>45031.576627999981</v>
      </c>
      <c r="AQ567" s="34">
        <v>43296.257662799995</v>
      </c>
      <c r="AR567" s="34">
        <v>-39573</v>
      </c>
      <c r="AS567" s="34">
        <v>0</v>
      </c>
    </row>
    <row r="568" spans="2:45" s="1" customFormat="1" ht="14.25" x14ac:dyDescent="0.2">
      <c r="B568" s="31" t="s">
        <v>4794</v>
      </c>
      <c r="C568" s="32" t="s">
        <v>349</v>
      </c>
      <c r="D568" s="31" t="s">
        <v>350</v>
      </c>
      <c r="E568" s="31" t="s">
        <v>13</v>
      </c>
      <c r="F568" s="31" t="s">
        <v>11</v>
      </c>
      <c r="G568" s="31" t="s">
        <v>19</v>
      </c>
      <c r="H568" s="31" t="s">
        <v>20</v>
      </c>
      <c r="I568" s="31" t="s">
        <v>10</v>
      </c>
      <c r="J568" s="31" t="s">
        <v>12</v>
      </c>
      <c r="K568" s="31" t="s">
        <v>351</v>
      </c>
      <c r="L568" s="33">
        <v>4781</v>
      </c>
      <c r="M568" s="150">
        <v>274278.27996300004</v>
      </c>
      <c r="N568" s="34">
        <v>-45087.799999999988</v>
      </c>
      <c r="O568" s="34">
        <v>32099.870331082391</v>
      </c>
      <c r="P568" s="30">
        <v>227559.86996300006</v>
      </c>
      <c r="Q568" s="35">
        <v>11164.585824</v>
      </c>
      <c r="R568" s="36">
        <v>0</v>
      </c>
      <c r="S568" s="36">
        <v>3541.1503360013598</v>
      </c>
      <c r="T568" s="36">
        <v>6020.8496639986406</v>
      </c>
      <c r="U568" s="37">
        <v>9562.0515631159033</v>
      </c>
      <c r="V568" s="38">
        <v>20726.637387115901</v>
      </c>
      <c r="W568" s="34">
        <v>248286.50735011598</v>
      </c>
      <c r="X568" s="34">
        <v>6639.6568800013629</v>
      </c>
      <c r="Y568" s="33">
        <v>241646.85047011462</v>
      </c>
      <c r="Z568" s="144">
        <v>76082.381298155145</v>
      </c>
      <c r="AA568" s="34">
        <v>30129.585875727153</v>
      </c>
      <c r="AB568" s="34">
        <v>50270.374900726856</v>
      </c>
      <c r="AC568" s="34">
        <v>80064.12</v>
      </c>
      <c r="AD568" s="34">
        <v>14992.30221116672</v>
      </c>
      <c r="AE568" s="34">
        <v>2442.94</v>
      </c>
      <c r="AF568" s="34">
        <v>253981.70428577586</v>
      </c>
      <c r="AG568" s="136">
        <v>12533</v>
      </c>
      <c r="AH568" s="34">
        <v>65499.39</v>
      </c>
      <c r="AI568" s="34">
        <v>0</v>
      </c>
      <c r="AJ568" s="34">
        <v>12000</v>
      </c>
      <c r="AK568" s="34">
        <v>12000</v>
      </c>
      <c r="AL568" s="34">
        <v>12533</v>
      </c>
      <c r="AM568" s="34">
        <v>53499.39</v>
      </c>
      <c r="AN568" s="34">
        <v>40966.39</v>
      </c>
      <c r="AO568" s="34">
        <v>227559.86996300006</v>
      </c>
      <c r="AP568" s="34">
        <v>174593.47996300005</v>
      </c>
      <c r="AQ568" s="34">
        <v>52966.390000000014</v>
      </c>
      <c r="AR568" s="34">
        <v>-45087.8</v>
      </c>
      <c r="AS568" s="34">
        <v>1.4551920000000001E-11</v>
      </c>
    </row>
    <row r="569" spans="2:45" s="1" customFormat="1" ht="14.25" x14ac:dyDescent="0.2">
      <c r="B569" s="31" t="s">
        <v>4794</v>
      </c>
      <c r="C569" s="32" t="s">
        <v>2416</v>
      </c>
      <c r="D569" s="31" t="s">
        <v>2417</v>
      </c>
      <c r="E569" s="31" t="s">
        <v>13</v>
      </c>
      <c r="F569" s="31" t="s">
        <v>11</v>
      </c>
      <c r="G569" s="31" t="s">
        <v>19</v>
      </c>
      <c r="H569" s="31" t="s">
        <v>20</v>
      </c>
      <c r="I569" s="31" t="s">
        <v>10</v>
      </c>
      <c r="J569" s="31" t="s">
        <v>21</v>
      </c>
      <c r="K569" s="31" t="s">
        <v>2418</v>
      </c>
      <c r="L569" s="33">
        <v>946</v>
      </c>
      <c r="M569" s="150">
        <v>34785.887411000003</v>
      </c>
      <c r="N569" s="34">
        <v>5447</v>
      </c>
      <c r="O569" s="34">
        <v>0</v>
      </c>
      <c r="P569" s="30">
        <v>38087.713411000004</v>
      </c>
      <c r="Q569" s="35">
        <v>4340.1959479999996</v>
      </c>
      <c r="R569" s="36">
        <v>0</v>
      </c>
      <c r="S569" s="36">
        <v>2139.0002468579642</v>
      </c>
      <c r="T569" s="36">
        <v>-13.348472681677777</v>
      </c>
      <c r="U569" s="37">
        <v>2125.6632367603484</v>
      </c>
      <c r="V569" s="38">
        <v>6465.8591847603475</v>
      </c>
      <c r="W569" s="34">
        <v>44553.57259576035</v>
      </c>
      <c r="X569" s="34">
        <v>4010.62546285797</v>
      </c>
      <c r="Y569" s="33">
        <v>40542.94713290238</v>
      </c>
      <c r="Z569" s="144">
        <v>0</v>
      </c>
      <c r="AA569" s="34">
        <v>4576.0096491697859</v>
      </c>
      <c r="AB569" s="34">
        <v>6275.6006589237932</v>
      </c>
      <c r="AC569" s="34">
        <v>3965.36</v>
      </c>
      <c r="AD569" s="34">
        <v>2011.2910886249999</v>
      </c>
      <c r="AE569" s="34">
        <v>0</v>
      </c>
      <c r="AF569" s="34">
        <v>16828.261396718579</v>
      </c>
      <c r="AG569" s="136">
        <v>5370</v>
      </c>
      <c r="AH569" s="34">
        <v>9252.8259999999991</v>
      </c>
      <c r="AI569" s="34">
        <v>0</v>
      </c>
      <c r="AJ569" s="34">
        <v>0</v>
      </c>
      <c r="AK569" s="34">
        <v>0</v>
      </c>
      <c r="AL569" s="34">
        <v>5370</v>
      </c>
      <c r="AM569" s="34">
        <v>9252.8259999999991</v>
      </c>
      <c r="AN569" s="34">
        <v>3882.8259999999991</v>
      </c>
      <c r="AO569" s="34">
        <v>38087.713411000004</v>
      </c>
      <c r="AP569" s="34">
        <v>34204.887411000003</v>
      </c>
      <c r="AQ569" s="34">
        <v>3882.8260000000009</v>
      </c>
      <c r="AR569" s="34">
        <v>5447</v>
      </c>
      <c r="AS569" s="34">
        <v>0</v>
      </c>
    </row>
    <row r="570" spans="2:45" s="1" customFormat="1" ht="14.25" x14ac:dyDescent="0.2">
      <c r="B570" s="31" t="s">
        <v>4794</v>
      </c>
      <c r="C570" s="32" t="s">
        <v>2566</v>
      </c>
      <c r="D570" s="31" t="s">
        <v>2567</v>
      </c>
      <c r="E570" s="31" t="s">
        <v>13</v>
      </c>
      <c r="F570" s="31" t="s">
        <v>11</v>
      </c>
      <c r="G570" s="31" t="s">
        <v>19</v>
      </c>
      <c r="H570" s="31" t="s">
        <v>20</v>
      </c>
      <c r="I570" s="31" t="s">
        <v>10</v>
      </c>
      <c r="J570" s="31" t="s">
        <v>12</v>
      </c>
      <c r="K570" s="31" t="s">
        <v>2568</v>
      </c>
      <c r="L570" s="33">
        <v>1374</v>
      </c>
      <c r="M570" s="150">
        <v>38190.618168000001</v>
      </c>
      <c r="N570" s="34">
        <v>-17090</v>
      </c>
      <c r="O570" s="34">
        <v>4060.8420665570238</v>
      </c>
      <c r="P570" s="30">
        <v>33672.739984799999</v>
      </c>
      <c r="Q570" s="35">
        <v>4045.1439030000001</v>
      </c>
      <c r="R570" s="36">
        <v>0</v>
      </c>
      <c r="S570" s="36">
        <v>3867.3583257157707</v>
      </c>
      <c r="T570" s="36">
        <v>-60.492749387484764</v>
      </c>
      <c r="U570" s="37">
        <v>3806.8861048632098</v>
      </c>
      <c r="V570" s="38">
        <v>7852.0300078632099</v>
      </c>
      <c r="W570" s="34">
        <v>41524.769992663205</v>
      </c>
      <c r="X570" s="34">
        <v>7251.2968607157745</v>
      </c>
      <c r="Y570" s="33">
        <v>34273.47313194743</v>
      </c>
      <c r="Z570" s="144">
        <v>0</v>
      </c>
      <c r="AA570" s="34">
        <v>1749.6447679610758</v>
      </c>
      <c r="AB570" s="34">
        <v>8841.706596265587</v>
      </c>
      <c r="AC570" s="34">
        <v>5759.41</v>
      </c>
      <c r="AD570" s="34">
        <v>1136.0435671499999</v>
      </c>
      <c r="AE570" s="34">
        <v>658.99</v>
      </c>
      <c r="AF570" s="34">
        <v>18145.794931376662</v>
      </c>
      <c r="AG570" s="136">
        <v>10503</v>
      </c>
      <c r="AH570" s="34">
        <v>19194.121816799998</v>
      </c>
      <c r="AI570" s="34">
        <v>0</v>
      </c>
      <c r="AJ570" s="34">
        <v>3819.0618168000001</v>
      </c>
      <c r="AK570" s="34">
        <v>3819.0618168000001</v>
      </c>
      <c r="AL570" s="34">
        <v>10503</v>
      </c>
      <c r="AM570" s="34">
        <v>15375.06</v>
      </c>
      <c r="AN570" s="34">
        <v>4872.0599999999995</v>
      </c>
      <c r="AO570" s="34">
        <v>33672.739984799999</v>
      </c>
      <c r="AP570" s="34">
        <v>24981.618168000001</v>
      </c>
      <c r="AQ570" s="34">
        <v>8691.1218167999978</v>
      </c>
      <c r="AR570" s="34">
        <v>-54832</v>
      </c>
      <c r="AS570" s="34">
        <v>37742</v>
      </c>
    </row>
    <row r="571" spans="2:45" s="1" customFormat="1" ht="14.25" x14ac:dyDescent="0.2">
      <c r="B571" s="31" t="s">
        <v>4794</v>
      </c>
      <c r="C571" s="32" t="s">
        <v>1835</v>
      </c>
      <c r="D571" s="31" t="s">
        <v>1836</v>
      </c>
      <c r="E571" s="31" t="s">
        <v>13</v>
      </c>
      <c r="F571" s="31" t="s">
        <v>11</v>
      </c>
      <c r="G571" s="31" t="s">
        <v>19</v>
      </c>
      <c r="H571" s="31" t="s">
        <v>20</v>
      </c>
      <c r="I571" s="31" t="s">
        <v>10</v>
      </c>
      <c r="J571" s="31" t="s">
        <v>21</v>
      </c>
      <c r="K571" s="31" t="s">
        <v>1837</v>
      </c>
      <c r="L571" s="33">
        <v>305</v>
      </c>
      <c r="M571" s="150">
        <v>14821.209518999998</v>
      </c>
      <c r="N571" s="34">
        <v>-13772</v>
      </c>
      <c r="O571" s="34">
        <v>12857.2</v>
      </c>
      <c r="P571" s="30">
        <v>3609.2145189999974</v>
      </c>
      <c r="Q571" s="35">
        <v>0</v>
      </c>
      <c r="R571" s="36">
        <v>0</v>
      </c>
      <c r="S571" s="36">
        <v>125.66178057147683</v>
      </c>
      <c r="T571" s="36">
        <v>7705.1000471265515</v>
      </c>
      <c r="U571" s="37">
        <v>7830.8040551064923</v>
      </c>
      <c r="V571" s="38">
        <v>7830.8040551064923</v>
      </c>
      <c r="W571" s="34">
        <v>11440.018574106489</v>
      </c>
      <c r="X571" s="34">
        <v>9373.6472615714811</v>
      </c>
      <c r="Y571" s="33">
        <v>2066.3713125350077</v>
      </c>
      <c r="Z571" s="144">
        <v>0</v>
      </c>
      <c r="AA571" s="34">
        <v>1032.5954648145075</v>
      </c>
      <c r="AB571" s="34">
        <v>1734.8263641588328</v>
      </c>
      <c r="AC571" s="34">
        <v>1799.46</v>
      </c>
      <c r="AD571" s="34">
        <v>698.42065439999999</v>
      </c>
      <c r="AE571" s="34">
        <v>0</v>
      </c>
      <c r="AF571" s="34">
        <v>5265.3024833733407</v>
      </c>
      <c r="AG571" s="136">
        <v>0</v>
      </c>
      <c r="AH571" s="34">
        <v>3898.0049999999997</v>
      </c>
      <c r="AI571" s="34">
        <v>0</v>
      </c>
      <c r="AJ571" s="34">
        <v>914.80000000000007</v>
      </c>
      <c r="AK571" s="34">
        <v>914.80000000000007</v>
      </c>
      <c r="AL571" s="34">
        <v>0</v>
      </c>
      <c r="AM571" s="34">
        <v>2983.2049999999995</v>
      </c>
      <c r="AN571" s="34">
        <v>2983.2049999999995</v>
      </c>
      <c r="AO571" s="34">
        <v>3609.2145189999974</v>
      </c>
      <c r="AP571" s="34">
        <v>-288.79048100000227</v>
      </c>
      <c r="AQ571" s="34">
        <v>3898.0049999999992</v>
      </c>
      <c r="AR571" s="34">
        <v>-13772</v>
      </c>
      <c r="AS571" s="34">
        <v>0</v>
      </c>
    </row>
    <row r="572" spans="2:45" s="1" customFormat="1" ht="14.25" x14ac:dyDescent="0.2">
      <c r="B572" s="31" t="s">
        <v>4794</v>
      </c>
      <c r="C572" s="32" t="s">
        <v>4149</v>
      </c>
      <c r="D572" s="31" t="s">
        <v>4150</v>
      </c>
      <c r="E572" s="31" t="s">
        <v>13</v>
      </c>
      <c r="F572" s="31" t="s">
        <v>11</v>
      </c>
      <c r="G572" s="31" t="s">
        <v>19</v>
      </c>
      <c r="H572" s="31" t="s">
        <v>20</v>
      </c>
      <c r="I572" s="31" t="s">
        <v>10</v>
      </c>
      <c r="J572" s="31" t="s">
        <v>12</v>
      </c>
      <c r="K572" s="31" t="s">
        <v>4151</v>
      </c>
      <c r="L572" s="33">
        <v>1284</v>
      </c>
      <c r="M572" s="150">
        <v>27680.741490000004</v>
      </c>
      <c r="N572" s="34">
        <v>-12527</v>
      </c>
      <c r="O572" s="34">
        <v>6568.4672742689172</v>
      </c>
      <c r="P572" s="30">
        <v>9965.5414900000033</v>
      </c>
      <c r="Q572" s="35">
        <v>776.11954200000002</v>
      </c>
      <c r="R572" s="36">
        <v>0</v>
      </c>
      <c r="S572" s="36">
        <v>367.10651657156961</v>
      </c>
      <c r="T572" s="36">
        <v>2200.8934834284305</v>
      </c>
      <c r="U572" s="37">
        <v>2568.0138479482998</v>
      </c>
      <c r="V572" s="38">
        <v>3344.1333899482997</v>
      </c>
      <c r="W572" s="34">
        <v>13309.674879948303</v>
      </c>
      <c r="X572" s="34">
        <v>688.32471857156997</v>
      </c>
      <c r="Y572" s="33">
        <v>12621.350161376733</v>
      </c>
      <c r="Z572" s="144">
        <v>0</v>
      </c>
      <c r="AA572" s="34">
        <v>1658.4504291865237</v>
      </c>
      <c r="AB572" s="34">
        <v>7706.5567197706832</v>
      </c>
      <c r="AC572" s="34">
        <v>21692.57</v>
      </c>
      <c r="AD572" s="34">
        <v>811.4544648000001</v>
      </c>
      <c r="AE572" s="34">
        <v>0</v>
      </c>
      <c r="AF572" s="34">
        <v>31869.031613757208</v>
      </c>
      <c r="AG572" s="136">
        <v>19763</v>
      </c>
      <c r="AH572" s="34">
        <v>20592.8</v>
      </c>
      <c r="AI572" s="34">
        <v>0</v>
      </c>
      <c r="AJ572" s="34">
        <v>829.80000000000007</v>
      </c>
      <c r="AK572" s="34">
        <v>829.80000000000007</v>
      </c>
      <c r="AL572" s="34">
        <v>19763</v>
      </c>
      <c r="AM572" s="34">
        <v>19763</v>
      </c>
      <c r="AN572" s="34">
        <v>0</v>
      </c>
      <c r="AO572" s="34">
        <v>9965.5414900000033</v>
      </c>
      <c r="AP572" s="34">
        <v>9135.741490000004</v>
      </c>
      <c r="AQ572" s="34">
        <v>829.79999999999927</v>
      </c>
      <c r="AR572" s="34">
        <v>-12527</v>
      </c>
      <c r="AS572" s="34">
        <v>0</v>
      </c>
    </row>
    <row r="573" spans="2:45" s="1" customFormat="1" ht="14.25" x14ac:dyDescent="0.2">
      <c r="B573" s="31" t="s">
        <v>4794</v>
      </c>
      <c r="C573" s="32" t="s">
        <v>1265</v>
      </c>
      <c r="D573" s="31" t="s">
        <v>1266</v>
      </c>
      <c r="E573" s="31" t="s">
        <v>13</v>
      </c>
      <c r="F573" s="31" t="s">
        <v>11</v>
      </c>
      <c r="G573" s="31" t="s">
        <v>19</v>
      </c>
      <c r="H573" s="31" t="s">
        <v>20</v>
      </c>
      <c r="I573" s="31" t="s">
        <v>10</v>
      </c>
      <c r="J573" s="31" t="s">
        <v>12</v>
      </c>
      <c r="K573" s="31" t="s">
        <v>1267</v>
      </c>
      <c r="L573" s="33">
        <v>1680</v>
      </c>
      <c r="M573" s="150">
        <v>65362.444936</v>
      </c>
      <c r="N573" s="34">
        <v>-139844</v>
      </c>
      <c r="O573" s="34">
        <v>55418.420418775255</v>
      </c>
      <c r="P573" s="30">
        <v>-49147.1105704</v>
      </c>
      <c r="Q573" s="35">
        <v>2545.2076870000001</v>
      </c>
      <c r="R573" s="36">
        <v>49147.1105704</v>
      </c>
      <c r="S573" s="36">
        <v>516.57989942876975</v>
      </c>
      <c r="T573" s="36">
        <v>42227.035155472338</v>
      </c>
      <c r="U573" s="37">
        <v>91891.221146336029</v>
      </c>
      <c r="V573" s="38">
        <v>94436.428833336031</v>
      </c>
      <c r="W573" s="34">
        <v>94436.428833336031</v>
      </c>
      <c r="X573" s="34">
        <v>54293.80745520402</v>
      </c>
      <c r="Y573" s="33">
        <v>40142.621378132011</v>
      </c>
      <c r="Z573" s="144">
        <v>0</v>
      </c>
      <c r="AA573" s="34">
        <v>0</v>
      </c>
      <c r="AB573" s="34">
        <v>6375.9532565427744</v>
      </c>
      <c r="AC573" s="34">
        <v>28903.879999999997</v>
      </c>
      <c r="AD573" s="34">
        <v>0</v>
      </c>
      <c r="AE573" s="34">
        <v>0</v>
      </c>
      <c r="AF573" s="34">
        <v>35279.83325654277</v>
      </c>
      <c r="AG573" s="136">
        <v>0</v>
      </c>
      <c r="AH573" s="34">
        <v>25335.4444936</v>
      </c>
      <c r="AI573" s="34">
        <v>0</v>
      </c>
      <c r="AJ573" s="34">
        <v>6536.2444936000002</v>
      </c>
      <c r="AK573" s="34">
        <v>6536.2444936000002</v>
      </c>
      <c r="AL573" s="34">
        <v>0</v>
      </c>
      <c r="AM573" s="34">
        <v>18799.2</v>
      </c>
      <c r="AN573" s="34">
        <v>18799.2</v>
      </c>
      <c r="AO573" s="34">
        <v>-49147.1105704</v>
      </c>
      <c r="AP573" s="34">
        <v>-74482.555064</v>
      </c>
      <c r="AQ573" s="34">
        <v>25335.4444936</v>
      </c>
      <c r="AR573" s="34">
        <v>-139844</v>
      </c>
      <c r="AS573" s="34">
        <v>0</v>
      </c>
    </row>
    <row r="574" spans="2:45" s="1" customFormat="1" ht="14.25" x14ac:dyDescent="0.2">
      <c r="B574" s="31" t="s">
        <v>4794</v>
      </c>
      <c r="C574" s="32" t="s">
        <v>115</v>
      </c>
      <c r="D574" s="31" t="s">
        <v>116</v>
      </c>
      <c r="E574" s="31" t="s">
        <v>13</v>
      </c>
      <c r="F574" s="31" t="s">
        <v>11</v>
      </c>
      <c r="G574" s="31" t="s">
        <v>19</v>
      </c>
      <c r="H574" s="31" t="s">
        <v>20</v>
      </c>
      <c r="I574" s="31" t="s">
        <v>10</v>
      </c>
      <c r="J574" s="31" t="s">
        <v>14</v>
      </c>
      <c r="K574" s="31" t="s">
        <v>117</v>
      </c>
      <c r="L574" s="33">
        <v>7878</v>
      </c>
      <c r="M574" s="150">
        <v>321324.15341999999</v>
      </c>
      <c r="N574" s="34">
        <v>-55330</v>
      </c>
      <c r="O574" s="34">
        <v>7662.0862462648838</v>
      </c>
      <c r="P574" s="30">
        <v>101374.85342</v>
      </c>
      <c r="Q574" s="35">
        <v>19274.898711000002</v>
      </c>
      <c r="R574" s="36">
        <v>0</v>
      </c>
      <c r="S574" s="36">
        <v>10204.544649146776</v>
      </c>
      <c r="T574" s="36">
        <v>5551.4553508532244</v>
      </c>
      <c r="U574" s="37">
        <v>15756.084964280921</v>
      </c>
      <c r="V574" s="38">
        <v>35030.983675280921</v>
      </c>
      <c r="W574" s="34">
        <v>136405.83709528093</v>
      </c>
      <c r="X574" s="34">
        <v>19133.521217146801</v>
      </c>
      <c r="Y574" s="33">
        <v>117272.31587813413</v>
      </c>
      <c r="Z574" s="144">
        <v>0</v>
      </c>
      <c r="AA574" s="34">
        <v>11522.890390056918</v>
      </c>
      <c r="AB574" s="34">
        <v>49612.454022821083</v>
      </c>
      <c r="AC574" s="34">
        <v>33022.31</v>
      </c>
      <c r="AD574" s="34">
        <v>4786.5021362017142</v>
      </c>
      <c r="AE574" s="34">
        <v>0</v>
      </c>
      <c r="AF574" s="34">
        <v>98944.156549079722</v>
      </c>
      <c r="AG574" s="136">
        <v>134429</v>
      </c>
      <c r="AH574" s="34">
        <v>138638.70000000001</v>
      </c>
      <c r="AI574" s="34">
        <v>6396</v>
      </c>
      <c r="AJ574" s="34">
        <v>10605.7</v>
      </c>
      <c r="AK574" s="34">
        <v>4209.7000000000007</v>
      </c>
      <c r="AL574" s="34">
        <v>128033</v>
      </c>
      <c r="AM574" s="34">
        <v>128033</v>
      </c>
      <c r="AN574" s="34">
        <v>0</v>
      </c>
      <c r="AO574" s="34">
        <v>101374.85342</v>
      </c>
      <c r="AP574" s="34">
        <v>97165.153420000002</v>
      </c>
      <c r="AQ574" s="34">
        <v>4209.6999999999971</v>
      </c>
      <c r="AR574" s="34">
        <v>-55330</v>
      </c>
      <c r="AS574" s="34">
        <v>0</v>
      </c>
    </row>
    <row r="575" spans="2:45" s="1" customFormat="1" ht="14.25" x14ac:dyDescent="0.2">
      <c r="B575" s="31" t="s">
        <v>4794</v>
      </c>
      <c r="C575" s="32" t="s">
        <v>1343</v>
      </c>
      <c r="D575" s="31" t="s">
        <v>1344</v>
      </c>
      <c r="E575" s="31" t="s">
        <v>13</v>
      </c>
      <c r="F575" s="31" t="s">
        <v>11</v>
      </c>
      <c r="G575" s="31" t="s">
        <v>19</v>
      </c>
      <c r="H575" s="31" t="s">
        <v>20</v>
      </c>
      <c r="I575" s="31" t="s">
        <v>10</v>
      </c>
      <c r="J575" s="31" t="s">
        <v>14</v>
      </c>
      <c r="K575" s="31" t="s">
        <v>1345</v>
      </c>
      <c r="L575" s="33">
        <v>6163</v>
      </c>
      <c r="M575" s="150">
        <v>175049.82225100001</v>
      </c>
      <c r="N575" s="34">
        <v>-79724</v>
      </c>
      <c r="O575" s="34">
        <v>21968.210129781102</v>
      </c>
      <c r="P575" s="30">
        <v>121680.581251</v>
      </c>
      <c r="Q575" s="35">
        <v>16385.773389999998</v>
      </c>
      <c r="R575" s="36">
        <v>0</v>
      </c>
      <c r="S575" s="36">
        <v>12323.630068576162</v>
      </c>
      <c r="T575" s="36">
        <v>2.3699314238383522</v>
      </c>
      <c r="U575" s="37">
        <v>12326.066467994837</v>
      </c>
      <c r="V575" s="38">
        <v>28711.839857994833</v>
      </c>
      <c r="W575" s="34">
        <v>150392.42110899484</v>
      </c>
      <c r="X575" s="34">
        <v>23106.806378576177</v>
      </c>
      <c r="Y575" s="33">
        <v>127285.61473041866</v>
      </c>
      <c r="Z575" s="144">
        <v>0</v>
      </c>
      <c r="AA575" s="34">
        <v>4919.803005527865</v>
      </c>
      <c r="AB575" s="34">
        <v>32381.052574121491</v>
      </c>
      <c r="AC575" s="34">
        <v>25833.53</v>
      </c>
      <c r="AD575" s="34">
        <v>8285.3861782374988</v>
      </c>
      <c r="AE575" s="34">
        <v>0</v>
      </c>
      <c r="AF575" s="34">
        <v>71419.771757886861</v>
      </c>
      <c r="AG575" s="136">
        <v>11240</v>
      </c>
      <c r="AH575" s="34">
        <v>73452.758999999991</v>
      </c>
      <c r="AI575" s="34">
        <v>0</v>
      </c>
      <c r="AJ575" s="34">
        <v>5702.9000000000005</v>
      </c>
      <c r="AK575" s="34">
        <v>5702.9000000000005</v>
      </c>
      <c r="AL575" s="34">
        <v>11240</v>
      </c>
      <c r="AM575" s="34">
        <v>67749.858999999997</v>
      </c>
      <c r="AN575" s="34">
        <v>56509.858999999997</v>
      </c>
      <c r="AO575" s="34">
        <v>121680.581251</v>
      </c>
      <c r="AP575" s="34">
        <v>59467.822251000005</v>
      </c>
      <c r="AQ575" s="34">
        <v>62212.758999999991</v>
      </c>
      <c r="AR575" s="34">
        <v>-79724</v>
      </c>
      <c r="AS575" s="34">
        <v>0</v>
      </c>
    </row>
    <row r="576" spans="2:45" s="1" customFormat="1" ht="14.25" x14ac:dyDescent="0.2">
      <c r="B576" s="31" t="s">
        <v>4794</v>
      </c>
      <c r="C576" s="32" t="s">
        <v>4006</v>
      </c>
      <c r="D576" s="31" t="s">
        <v>4007</v>
      </c>
      <c r="E576" s="31" t="s">
        <v>13</v>
      </c>
      <c r="F576" s="31" t="s">
        <v>11</v>
      </c>
      <c r="G576" s="31" t="s">
        <v>19</v>
      </c>
      <c r="H576" s="31" t="s">
        <v>20</v>
      </c>
      <c r="I576" s="31" t="s">
        <v>10</v>
      </c>
      <c r="J576" s="31" t="s">
        <v>21</v>
      </c>
      <c r="K576" s="31" t="s">
        <v>4008</v>
      </c>
      <c r="L576" s="33">
        <v>507</v>
      </c>
      <c r="M576" s="150">
        <v>52015.248118999996</v>
      </c>
      <c r="N576" s="34">
        <v>-22406</v>
      </c>
      <c r="O576" s="34">
        <v>10783.771583830123</v>
      </c>
      <c r="P576" s="30">
        <v>52444.448118999993</v>
      </c>
      <c r="Q576" s="35">
        <v>1900.9069609999999</v>
      </c>
      <c r="R576" s="36">
        <v>0</v>
      </c>
      <c r="S576" s="36">
        <v>400.37484571443946</v>
      </c>
      <c r="T576" s="36">
        <v>613.62515428556048</v>
      </c>
      <c r="U576" s="37">
        <v>1014.0054679982771</v>
      </c>
      <c r="V576" s="38">
        <v>2914.9124289982769</v>
      </c>
      <c r="W576" s="34">
        <v>55359.360547998273</v>
      </c>
      <c r="X576" s="34">
        <v>750.70283571443724</v>
      </c>
      <c r="Y576" s="33">
        <v>54608.657712283835</v>
      </c>
      <c r="Z576" s="144">
        <v>0</v>
      </c>
      <c r="AA576" s="34">
        <v>7289.8189734290008</v>
      </c>
      <c r="AB576" s="34">
        <v>6186.1485255541393</v>
      </c>
      <c r="AC576" s="34">
        <v>2125.1999999999998</v>
      </c>
      <c r="AD576" s="34">
        <v>455.5</v>
      </c>
      <c r="AE576" s="34">
        <v>1003.75</v>
      </c>
      <c r="AF576" s="34">
        <v>17060.417498983141</v>
      </c>
      <c r="AG576" s="136">
        <v>18777</v>
      </c>
      <c r="AH576" s="34">
        <v>23755.200000000001</v>
      </c>
      <c r="AI576" s="34">
        <v>0</v>
      </c>
      <c r="AJ576" s="34">
        <v>4978.2000000000007</v>
      </c>
      <c r="AK576" s="34">
        <v>4978.2000000000007</v>
      </c>
      <c r="AL576" s="34">
        <v>18777</v>
      </c>
      <c r="AM576" s="34">
        <v>18777</v>
      </c>
      <c r="AN576" s="34">
        <v>0</v>
      </c>
      <c r="AO576" s="34">
        <v>52444.448118999993</v>
      </c>
      <c r="AP576" s="34">
        <v>47466.248118999996</v>
      </c>
      <c r="AQ576" s="34">
        <v>4978.1999999999971</v>
      </c>
      <c r="AR576" s="34">
        <v>-22406</v>
      </c>
      <c r="AS576" s="34">
        <v>0</v>
      </c>
    </row>
    <row r="577" spans="2:45" s="1" customFormat="1" ht="14.25" x14ac:dyDescent="0.2">
      <c r="B577" s="31" t="s">
        <v>4794</v>
      </c>
      <c r="C577" s="32" t="s">
        <v>3368</v>
      </c>
      <c r="D577" s="31" t="s">
        <v>3369</v>
      </c>
      <c r="E577" s="31" t="s">
        <v>13</v>
      </c>
      <c r="F577" s="31" t="s">
        <v>11</v>
      </c>
      <c r="G577" s="31" t="s">
        <v>19</v>
      </c>
      <c r="H577" s="31" t="s">
        <v>20</v>
      </c>
      <c r="I577" s="31" t="s">
        <v>10</v>
      </c>
      <c r="J577" s="31" t="s">
        <v>21</v>
      </c>
      <c r="K577" s="31" t="s">
        <v>3370</v>
      </c>
      <c r="L577" s="33">
        <v>963</v>
      </c>
      <c r="M577" s="150">
        <v>32014.023854000003</v>
      </c>
      <c r="N577" s="34">
        <v>-30826</v>
      </c>
      <c r="O577" s="34">
        <v>13792.392628287773</v>
      </c>
      <c r="P577" s="30">
        <v>-4303.7731459999977</v>
      </c>
      <c r="Q577" s="35">
        <v>1589.8192759999999</v>
      </c>
      <c r="R577" s="36">
        <v>4303.7731459999977</v>
      </c>
      <c r="S577" s="36">
        <v>82.831045714317511</v>
      </c>
      <c r="T577" s="36">
        <v>10109.575187555029</v>
      </c>
      <c r="U577" s="37">
        <v>14496.257549963497</v>
      </c>
      <c r="V577" s="38">
        <v>16086.076825963497</v>
      </c>
      <c r="W577" s="34">
        <v>16086.076825963497</v>
      </c>
      <c r="X577" s="34">
        <v>12430.358728002093</v>
      </c>
      <c r="Y577" s="33">
        <v>3655.7180979614041</v>
      </c>
      <c r="Z577" s="144">
        <v>0</v>
      </c>
      <c r="AA577" s="34">
        <v>2544.7022574525872</v>
      </c>
      <c r="AB577" s="34">
        <v>3968.0947294911284</v>
      </c>
      <c r="AC577" s="34">
        <v>26898.379999999997</v>
      </c>
      <c r="AD577" s="34">
        <v>0</v>
      </c>
      <c r="AE577" s="34">
        <v>0</v>
      </c>
      <c r="AF577" s="34">
        <v>33411.176986943712</v>
      </c>
      <c r="AG577" s="136">
        <v>0</v>
      </c>
      <c r="AH577" s="34">
        <v>9984.2029999999995</v>
      </c>
      <c r="AI577" s="34">
        <v>0</v>
      </c>
      <c r="AJ577" s="34">
        <v>565.1</v>
      </c>
      <c r="AK577" s="34">
        <v>565.1</v>
      </c>
      <c r="AL577" s="34">
        <v>0</v>
      </c>
      <c r="AM577" s="34">
        <v>9419.1029999999992</v>
      </c>
      <c r="AN577" s="34">
        <v>9419.1029999999992</v>
      </c>
      <c r="AO577" s="34">
        <v>-4303.7731459999977</v>
      </c>
      <c r="AP577" s="34">
        <v>-14287.976145999997</v>
      </c>
      <c r="AQ577" s="34">
        <v>9984.2029999999995</v>
      </c>
      <c r="AR577" s="34">
        <v>-30826</v>
      </c>
      <c r="AS577" s="34">
        <v>0</v>
      </c>
    </row>
    <row r="578" spans="2:45" s="1" customFormat="1" ht="14.25" x14ac:dyDescent="0.2">
      <c r="B578" s="31" t="s">
        <v>4794</v>
      </c>
      <c r="C578" s="32" t="s">
        <v>2845</v>
      </c>
      <c r="D578" s="31" t="s">
        <v>2846</v>
      </c>
      <c r="E578" s="31" t="s">
        <v>13</v>
      </c>
      <c r="F578" s="31" t="s">
        <v>11</v>
      </c>
      <c r="G578" s="31" t="s">
        <v>19</v>
      </c>
      <c r="H578" s="31" t="s">
        <v>20</v>
      </c>
      <c r="I578" s="31" t="s">
        <v>10</v>
      </c>
      <c r="J578" s="31" t="s">
        <v>14</v>
      </c>
      <c r="K578" s="31" t="s">
        <v>2847</v>
      </c>
      <c r="L578" s="33">
        <v>7808</v>
      </c>
      <c r="M578" s="150">
        <v>926615.46407799993</v>
      </c>
      <c r="N578" s="34">
        <v>-999613</v>
      </c>
      <c r="O578" s="34">
        <v>574433.30075295735</v>
      </c>
      <c r="P578" s="30">
        <v>-57027.491922000074</v>
      </c>
      <c r="Q578" s="35">
        <v>58083.361988999997</v>
      </c>
      <c r="R578" s="36">
        <v>57027.491922000074</v>
      </c>
      <c r="S578" s="36">
        <v>5983.9900194308693</v>
      </c>
      <c r="T578" s="36">
        <v>434603.51402157638</v>
      </c>
      <c r="U578" s="37">
        <v>497617.67935348128</v>
      </c>
      <c r="V578" s="38">
        <v>555701.04134248127</v>
      </c>
      <c r="W578" s="34">
        <v>555701.04134248127</v>
      </c>
      <c r="X578" s="34">
        <v>532805.91131738829</v>
      </c>
      <c r="Y578" s="33">
        <v>22895.130025093036</v>
      </c>
      <c r="Z578" s="144">
        <v>0</v>
      </c>
      <c r="AA578" s="34">
        <v>6280.7015316671223</v>
      </c>
      <c r="AB578" s="34">
        <v>50707.473983191107</v>
      </c>
      <c r="AC578" s="34">
        <v>32728.9</v>
      </c>
      <c r="AD578" s="34">
        <v>12965.5679139772</v>
      </c>
      <c r="AE578" s="34">
        <v>839.88</v>
      </c>
      <c r="AF578" s="34">
        <v>103522.52342883544</v>
      </c>
      <c r="AG578" s="136">
        <v>0</v>
      </c>
      <c r="AH578" s="34">
        <v>94931.043999999994</v>
      </c>
      <c r="AI578" s="34">
        <v>0</v>
      </c>
      <c r="AJ578" s="34">
        <v>9097.7000000000007</v>
      </c>
      <c r="AK578" s="34">
        <v>9097.7000000000007</v>
      </c>
      <c r="AL578" s="34">
        <v>0</v>
      </c>
      <c r="AM578" s="34">
        <v>85833.343999999997</v>
      </c>
      <c r="AN578" s="34">
        <v>85833.343999999997</v>
      </c>
      <c r="AO578" s="34">
        <v>-57027.491922000074</v>
      </c>
      <c r="AP578" s="34">
        <v>-151958.53592200007</v>
      </c>
      <c r="AQ578" s="34">
        <v>94931.043999999994</v>
      </c>
      <c r="AR578" s="34">
        <v>-999613</v>
      </c>
      <c r="AS578" s="34">
        <v>0</v>
      </c>
    </row>
    <row r="579" spans="2:45" s="1" customFormat="1" ht="14.25" x14ac:dyDescent="0.2">
      <c r="B579" s="31" t="s">
        <v>4794</v>
      </c>
      <c r="C579" s="32" t="s">
        <v>17</v>
      </c>
      <c r="D579" s="31" t="s">
        <v>18</v>
      </c>
      <c r="E579" s="31" t="s">
        <v>13</v>
      </c>
      <c r="F579" s="31" t="s">
        <v>11</v>
      </c>
      <c r="G579" s="31" t="s">
        <v>19</v>
      </c>
      <c r="H579" s="31" t="s">
        <v>20</v>
      </c>
      <c r="I579" s="31" t="s">
        <v>10</v>
      </c>
      <c r="J579" s="31" t="s">
        <v>21</v>
      </c>
      <c r="K579" s="31" t="s">
        <v>22</v>
      </c>
      <c r="L579" s="33">
        <v>284</v>
      </c>
      <c r="M579" s="150">
        <v>14283.194184</v>
      </c>
      <c r="N579" s="34">
        <v>-5469</v>
      </c>
      <c r="O579" s="34">
        <v>0</v>
      </c>
      <c r="P579" s="30">
        <v>9883.3176023999986</v>
      </c>
      <c r="Q579" s="35">
        <v>236.128569</v>
      </c>
      <c r="R579" s="36">
        <v>0</v>
      </c>
      <c r="S579" s="36">
        <v>0</v>
      </c>
      <c r="T579" s="36">
        <v>568</v>
      </c>
      <c r="U579" s="37">
        <v>568.00306294183565</v>
      </c>
      <c r="V579" s="38">
        <v>804.13163194183562</v>
      </c>
      <c r="W579" s="34">
        <v>10687.449234341835</v>
      </c>
      <c r="X579" s="34">
        <v>0</v>
      </c>
      <c r="Y579" s="33">
        <v>10687.449234341835</v>
      </c>
      <c r="Z579" s="144">
        <v>0</v>
      </c>
      <c r="AA579" s="34">
        <v>1597.9234452650562</v>
      </c>
      <c r="AB579" s="34">
        <v>610.95830926308452</v>
      </c>
      <c r="AC579" s="34">
        <v>8068.13</v>
      </c>
      <c r="AD579" s="34">
        <v>489.93559199999999</v>
      </c>
      <c r="AE579" s="34">
        <v>0</v>
      </c>
      <c r="AF579" s="34">
        <v>10766.947346528141</v>
      </c>
      <c r="AG579" s="136">
        <v>0</v>
      </c>
      <c r="AH579" s="34">
        <v>4206.1234183999995</v>
      </c>
      <c r="AI579" s="34">
        <v>0</v>
      </c>
      <c r="AJ579" s="34">
        <v>1428.3194184000001</v>
      </c>
      <c r="AK579" s="34">
        <v>1428.3194184000001</v>
      </c>
      <c r="AL579" s="34">
        <v>0</v>
      </c>
      <c r="AM579" s="34">
        <v>2777.8039999999996</v>
      </c>
      <c r="AN579" s="34">
        <v>2777.8039999999996</v>
      </c>
      <c r="AO579" s="34">
        <v>9883.3176023999986</v>
      </c>
      <c r="AP579" s="34">
        <v>5677.1941839999981</v>
      </c>
      <c r="AQ579" s="34">
        <v>4206.1234183999986</v>
      </c>
      <c r="AR579" s="34">
        <v>-5469</v>
      </c>
      <c r="AS579" s="34">
        <v>0</v>
      </c>
    </row>
    <row r="580" spans="2:45" s="1" customFormat="1" ht="14.25" x14ac:dyDescent="0.2">
      <c r="B580" s="31" t="s">
        <v>4794</v>
      </c>
      <c r="C580" s="32" t="s">
        <v>4425</v>
      </c>
      <c r="D580" s="31" t="s">
        <v>4426</v>
      </c>
      <c r="E580" s="31" t="s">
        <v>13</v>
      </c>
      <c r="F580" s="31" t="s">
        <v>11</v>
      </c>
      <c r="G580" s="31" t="s">
        <v>19</v>
      </c>
      <c r="H580" s="31" t="s">
        <v>20</v>
      </c>
      <c r="I580" s="31" t="s">
        <v>10</v>
      </c>
      <c r="J580" s="31" t="s">
        <v>12</v>
      </c>
      <c r="K580" s="31" t="s">
        <v>4427</v>
      </c>
      <c r="L580" s="33">
        <v>1739</v>
      </c>
      <c r="M580" s="150">
        <v>122140.47042999999</v>
      </c>
      <c r="N580" s="34">
        <v>-75456.800000000003</v>
      </c>
      <c r="O580" s="34">
        <v>17214.535872862609</v>
      </c>
      <c r="P580" s="30">
        <v>64563.717472999982</v>
      </c>
      <c r="Q580" s="35">
        <v>945.30531099999996</v>
      </c>
      <c r="R580" s="36">
        <v>0</v>
      </c>
      <c r="S580" s="36">
        <v>0</v>
      </c>
      <c r="T580" s="36">
        <v>3478</v>
      </c>
      <c r="U580" s="37">
        <v>3478.0187551262406</v>
      </c>
      <c r="V580" s="38">
        <v>4423.3240661262407</v>
      </c>
      <c r="W580" s="34">
        <v>68987.041539126221</v>
      </c>
      <c r="X580" s="34">
        <v>0</v>
      </c>
      <c r="Y580" s="33">
        <v>68987.041539126221</v>
      </c>
      <c r="Z580" s="144">
        <v>0</v>
      </c>
      <c r="AA580" s="34">
        <v>4629.949729612692</v>
      </c>
      <c r="AB580" s="34">
        <v>9955.4369016116725</v>
      </c>
      <c r="AC580" s="34">
        <v>18324.88</v>
      </c>
      <c r="AD580" s="34">
        <v>1678</v>
      </c>
      <c r="AE580" s="34">
        <v>217</v>
      </c>
      <c r="AF580" s="34">
        <v>34805.266631224367</v>
      </c>
      <c r="AG580" s="136">
        <v>31474</v>
      </c>
      <c r="AH580" s="34">
        <v>43688.047042999999</v>
      </c>
      <c r="AI580" s="34">
        <v>0</v>
      </c>
      <c r="AJ580" s="34">
        <v>12214.047042999999</v>
      </c>
      <c r="AK580" s="34">
        <v>12214.047042999999</v>
      </c>
      <c r="AL580" s="34">
        <v>31474</v>
      </c>
      <c r="AM580" s="34">
        <v>31474</v>
      </c>
      <c r="AN580" s="34">
        <v>0</v>
      </c>
      <c r="AO580" s="34">
        <v>64563.717472999982</v>
      </c>
      <c r="AP580" s="34">
        <v>52349.670429999984</v>
      </c>
      <c r="AQ580" s="34">
        <v>12214.047042999999</v>
      </c>
      <c r="AR580" s="34">
        <v>-93382.8</v>
      </c>
      <c r="AS580" s="34">
        <v>17926</v>
      </c>
    </row>
    <row r="581" spans="2:45" s="1" customFormat="1" ht="14.25" x14ac:dyDescent="0.2">
      <c r="B581" s="31" t="s">
        <v>4794</v>
      </c>
      <c r="C581" s="32" t="s">
        <v>1220</v>
      </c>
      <c r="D581" s="31" t="s">
        <v>1221</v>
      </c>
      <c r="E581" s="31" t="s">
        <v>13</v>
      </c>
      <c r="F581" s="31" t="s">
        <v>11</v>
      </c>
      <c r="G581" s="31" t="s">
        <v>19</v>
      </c>
      <c r="H581" s="31" t="s">
        <v>20</v>
      </c>
      <c r="I581" s="31" t="s">
        <v>10</v>
      </c>
      <c r="J581" s="31" t="s">
        <v>21</v>
      </c>
      <c r="K581" s="31" t="s">
        <v>1222</v>
      </c>
      <c r="L581" s="33">
        <v>867</v>
      </c>
      <c r="M581" s="150">
        <v>36676.832361000001</v>
      </c>
      <c r="N581" s="34">
        <v>9335</v>
      </c>
      <c r="O581" s="34">
        <v>0</v>
      </c>
      <c r="P581" s="30">
        <v>53406.959361000001</v>
      </c>
      <c r="Q581" s="35">
        <v>622.93825400000003</v>
      </c>
      <c r="R581" s="36">
        <v>0</v>
      </c>
      <c r="S581" s="36">
        <v>565.5365657145029</v>
      </c>
      <c r="T581" s="36">
        <v>1168.463434285497</v>
      </c>
      <c r="U581" s="37">
        <v>1734.0093506006042</v>
      </c>
      <c r="V581" s="38">
        <v>2356.9476046006043</v>
      </c>
      <c r="W581" s="34">
        <v>55763.906965600603</v>
      </c>
      <c r="X581" s="34">
        <v>1060.3810607144987</v>
      </c>
      <c r="Y581" s="33">
        <v>54703.525904886104</v>
      </c>
      <c r="Z581" s="144">
        <v>0</v>
      </c>
      <c r="AA581" s="34">
        <v>16118.223309112727</v>
      </c>
      <c r="AB581" s="34">
        <v>6429.5577990283473</v>
      </c>
      <c r="AC581" s="34">
        <v>11427.32</v>
      </c>
      <c r="AD581" s="34">
        <v>771.38350008269981</v>
      </c>
      <c r="AE581" s="34">
        <v>108.48</v>
      </c>
      <c r="AF581" s="34">
        <v>34854.964608223781</v>
      </c>
      <c r="AG581" s="136">
        <v>0</v>
      </c>
      <c r="AH581" s="34">
        <v>8480.1269999999986</v>
      </c>
      <c r="AI581" s="34">
        <v>0</v>
      </c>
      <c r="AJ581" s="34">
        <v>0</v>
      </c>
      <c r="AK581" s="34">
        <v>0</v>
      </c>
      <c r="AL581" s="34">
        <v>0</v>
      </c>
      <c r="AM581" s="34">
        <v>8480.1269999999986</v>
      </c>
      <c r="AN581" s="34">
        <v>8480.1269999999986</v>
      </c>
      <c r="AO581" s="34">
        <v>53406.959361000001</v>
      </c>
      <c r="AP581" s="34">
        <v>44926.832361000001</v>
      </c>
      <c r="AQ581" s="34">
        <v>8480.1270000000004</v>
      </c>
      <c r="AR581" s="34">
        <v>9335</v>
      </c>
      <c r="AS581" s="34">
        <v>0</v>
      </c>
    </row>
    <row r="582" spans="2:45" s="1" customFormat="1" ht="14.25" x14ac:dyDescent="0.2">
      <c r="B582" s="31" t="s">
        <v>4794</v>
      </c>
      <c r="C582" s="32" t="s">
        <v>3979</v>
      </c>
      <c r="D582" s="31" t="s">
        <v>3980</v>
      </c>
      <c r="E582" s="31" t="s">
        <v>13</v>
      </c>
      <c r="F582" s="31" t="s">
        <v>11</v>
      </c>
      <c r="G582" s="31" t="s">
        <v>19</v>
      </c>
      <c r="H582" s="31" t="s">
        <v>20</v>
      </c>
      <c r="I582" s="31" t="s">
        <v>10</v>
      </c>
      <c r="J582" s="31" t="s">
        <v>12</v>
      </c>
      <c r="K582" s="31" t="s">
        <v>3981</v>
      </c>
      <c r="L582" s="33">
        <v>3117</v>
      </c>
      <c r="M582" s="150">
        <v>163191.82370000001</v>
      </c>
      <c r="N582" s="34">
        <v>-243090</v>
      </c>
      <c r="O582" s="34">
        <v>98839.595288916898</v>
      </c>
      <c r="P582" s="30">
        <v>3605.0060700000031</v>
      </c>
      <c r="Q582" s="35">
        <v>13469.100173999999</v>
      </c>
      <c r="R582" s="36">
        <v>0</v>
      </c>
      <c r="S582" s="36">
        <v>6063.7235120023288</v>
      </c>
      <c r="T582" s="36">
        <v>75302.898946916888</v>
      </c>
      <c r="U582" s="37">
        <v>81367.061228693798</v>
      </c>
      <c r="V582" s="38">
        <v>94836.161402693804</v>
      </c>
      <c r="W582" s="34">
        <v>98441.167472693807</v>
      </c>
      <c r="X582" s="34">
        <v>98440.728702919223</v>
      </c>
      <c r="Y582" s="33">
        <v>0.43876977458421607</v>
      </c>
      <c r="Z582" s="144">
        <v>0</v>
      </c>
      <c r="AA582" s="34">
        <v>2912.708783389206</v>
      </c>
      <c r="AB582" s="34">
        <v>26819.734231430528</v>
      </c>
      <c r="AC582" s="34">
        <v>13065.57</v>
      </c>
      <c r="AD582" s="34">
        <v>5059.3139610500002</v>
      </c>
      <c r="AE582" s="34">
        <v>0</v>
      </c>
      <c r="AF582" s="34">
        <v>47857.326975869735</v>
      </c>
      <c r="AG582" s="136">
        <v>67184</v>
      </c>
      <c r="AH582" s="34">
        <v>83503.182369999995</v>
      </c>
      <c r="AI582" s="34">
        <v>0</v>
      </c>
      <c r="AJ582" s="34">
        <v>16319.182370000002</v>
      </c>
      <c r="AK582" s="34">
        <v>16319.182370000002</v>
      </c>
      <c r="AL582" s="34">
        <v>67184</v>
      </c>
      <c r="AM582" s="34">
        <v>67184</v>
      </c>
      <c r="AN582" s="34">
        <v>0</v>
      </c>
      <c r="AO582" s="34">
        <v>3605.0060700000031</v>
      </c>
      <c r="AP582" s="34">
        <v>-12714.176299999999</v>
      </c>
      <c r="AQ582" s="34">
        <v>16319.182370000002</v>
      </c>
      <c r="AR582" s="34">
        <v>-243090</v>
      </c>
      <c r="AS582" s="34">
        <v>0</v>
      </c>
    </row>
    <row r="583" spans="2:45" s="1" customFormat="1" ht="14.25" x14ac:dyDescent="0.2">
      <c r="B583" s="31" t="s">
        <v>4794</v>
      </c>
      <c r="C583" s="32" t="s">
        <v>3644</v>
      </c>
      <c r="D583" s="31" t="s">
        <v>3645</v>
      </c>
      <c r="E583" s="31" t="s">
        <v>13</v>
      </c>
      <c r="F583" s="31" t="s">
        <v>11</v>
      </c>
      <c r="G583" s="31" t="s">
        <v>19</v>
      </c>
      <c r="H583" s="31" t="s">
        <v>20</v>
      </c>
      <c r="I583" s="31" t="s">
        <v>10</v>
      </c>
      <c r="J583" s="31" t="s">
        <v>12</v>
      </c>
      <c r="K583" s="31" t="s">
        <v>3646</v>
      </c>
      <c r="L583" s="33">
        <v>4705</v>
      </c>
      <c r="M583" s="150">
        <v>139643.35061099997</v>
      </c>
      <c r="N583" s="34">
        <v>-17018</v>
      </c>
      <c r="O583" s="34">
        <v>0</v>
      </c>
      <c r="P583" s="30">
        <v>146924.30061099998</v>
      </c>
      <c r="Q583" s="35">
        <v>5276.7605190000004</v>
      </c>
      <c r="R583" s="36">
        <v>0</v>
      </c>
      <c r="S583" s="36">
        <v>2463.2603074295175</v>
      </c>
      <c r="T583" s="36">
        <v>6946.7396925704825</v>
      </c>
      <c r="U583" s="37">
        <v>9410.0507434554111</v>
      </c>
      <c r="V583" s="38">
        <v>14686.811262455412</v>
      </c>
      <c r="W583" s="34">
        <v>161611.1118734554</v>
      </c>
      <c r="X583" s="34">
        <v>4618.613076429494</v>
      </c>
      <c r="Y583" s="33">
        <v>156992.49879702591</v>
      </c>
      <c r="Z583" s="144">
        <v>0</v>
      </c>
      <c r="AA583" s="34">
        <v>12605.720302617443</v>
      </c>
      <c r="AB583" s="34">
        <v>26085.796121791838</v>
      </c>
      <c r="AC583" s="34">
        <v>44186.27</v>
      </c>
      <c r="AD583" s="34">
        <v>1065.2779293125</v>
      </c>
      <c r="AE583" s="34">
        <v>0</v>
      </c>
      <c r="AF583" s="34">
        <v>83943.064353721784</v>
      </c>
      <c r="AG583" s="136">
        <v>26274</v>
      </c>
      <c r="AH583" s="34">
        <v>57398.95</v>
      </c>
      <c r="AI583" s="34">
        <v>0</v>
      </c>
      <c r="AJ583" s="34">
        <v>4750</v>
      </c>
      <c r="AK583" s="34">
        <v>4750</v>
      </c>
      <c r="AL583" s="34">
        <v>26274</v>
      </c>
      <c r="AM583" s="34">
        <v>52648.95</v>
      </c>
      <c r="AN583" s="34">
        <v>26374.949999999997</v>
      </c>
      <c r="AO583" s="34">
        <v>146924.30061099998</v>
      </c>
      <c r="AP583" s="34">
        <v>115799.35061099999</v>
      </c>
      <c r="AQ583" s="34">
        <v>31124.950000000012</v>
      </c>
      <c r="AR583" s="34">
        <v>-17018</v>
      </c>
      <c r="AS583" s="34">
        <v>0</v>
      </c>
    </row>
    <row r="584" spans="2:45" s="1" customFormat="1" ht="14.25" x14ac:dyDescent="0.2">
      <c r="B584" s="31" t="s">
        <v>4794</v>
      </c>
      <c r="C584" s="32" t="s">
        <v>1880</v>
      </c>
      <c r="D584" s="31" t="s">
        <v>1881</v>
      </c>
      <c r="E584" s="31" t="s">
        <v>13</v>
      </c>
      <c r="F584" s="31" t="s">
        <v>11</v>
      </c>
      <c r="G584" s="31" t="s">
        <v>19</v>
      </c>
      <c r="H584" s="31" t="s">
        <v>20</v>
      </c>
      <c r="I584" s="31" t="s">
        <v>10</v>
      </c>
      <c r="J584" s="31" t="s">
        <v>12</v>
      </c>
      <c r="K584" s="31" t="s">
        <v>1882</v>
      </c>
      <c r="L584" s="33">
        <v>1223</v>
      </c>
      <c r="M584" s="150">
        <v>108153.845648</v>
      </c>
      <c r="N584" s="34">
        <v>-59260</v>
      </c>
      <c r="O584" s="34">
        <v>32620.681979218123</v>
      </c>
      <c r="P584" s="30">
        <v>71598.815648000003</v>
      </c>
      <c r="Q584" s="35">
        <v>4535.714696</v>
      </c>
      <c r="R584" s="36">
        <v>0</v>
      </c>
      <c r="S584" s="36">
        <v>1566.0529531434586</v>
      </c>
      <c r="T584" s="36">
        <v>879.94704685654142</v>
      </c>
      <c r="U584" s="37">
        <v>2446.0131900629053</v>
      </c>
      <c r="V584" s="38">
        <v>6981.7278860629049</v>
      </c>
      <c r="W584" s="34">
        <v>78580.543534062905</v>
      </c>
      <c r="X584" s="34">
        <v>2936.3492871434573</v>
      </c>
      <c r="Y584" s="33">
        <v>75644.194246919447</v>
      </c>
      <c r="Z584" s="144">
        <v>0</v>
      </c>
      <c r="AA584" s="34">
        <v>2617.5115021574015</v>
      </c>
      <c r="AB584" s="34">
        <v>9763.1215680699843</v>
      </c>
      <c r="AC584" s="34">
        <v>13283</v>
      </c>
      <c r="AD584" s="34">
        <v>1753.41</v>
      </c>
      <c r="AE584" s="34">
        <v>6098.03</v>
      </c>
      <c r="AF584" s="34">
        <v>33515.073070227387</v>
      </c>
      <c r="AG584" s="136">
        <v>8406</v>
      </c>
      <c r="AH584" s="34">
        <v>23374.97</v>
      </c>
      <c r="AI584" s="34">
        <v>0</v>
      </c>
      <c r="AJ584" s="34">
        <v>9689.6</v>
      </c>
      <c r="AK584" s="34">
        <v>9689.6</v>
      </c>
      <c r="AL584" s="34">
        <v>8406</v>
      </c>
      <c r="AM584" s="34">
        <v>13685.369999999999</v>
      </c>
      <c r="AN584" s="34">
        <v>5279.369999999999</v>
      </c>
      <c r="AO584" s="34">
        <v>71598.815648000003</v>
      </c>
      <c r="AP584" s="34">
        <v>56629.845648000002</v>
      </c>
      <c r="AQ584" s="34">
        <v>14968.970000000001</v>
      </c>
      <c r="AR584" s="34">
        <v>-59260</v>
      </c>
      <c r="AS584" s="34">
        <v>0</v>
      </c>
    </row>
    <row r="585" spans="2:45" s="1" customFormat="1" ht="14.25" x14ac:dyDescent="0.2">
      <c r="B585" s="31" t="s">
        <v>4794</v>
      </c>
      <c r="C585" s="32" t="s">
        <v>4386</v>
      </c>
      <c r="D585" s="31" t="s">
        <v>4387</v>
      </c>
      <c r="E585" s="31" t="s">
        <v>13</v>
      </c>
      <c r="F585" s="31" t="s">
        <v>11</v>
      </c>
      <c r="G585" s="31" t="s">
        <v>19</v>
      </c>
      <c r="H585" s="31" t="s">
        <v>20</v>
      </c>
      <c r="I585" s="31" t="s">
        <v>10</v>
      </c>
      <c r="J585" s="31" t="s">
        <v>21</v>
      </c>
      <c r="K585" s="31" t="s">
        <v>4388</v>
      </c>
      <c r="L585" s="33">
        <v>634</v>
      </c>
      <c r="M585" s="150">
        <v>42847.072476000001</v>
      </c>
      <c r="N585" s="34">
        <v>-11225</v>
      </c>
      <c r="O585" s="34">
        <v>10025</v>
      </c>
      <c r="P585" s="30">
        <v>32783.226476000003</v>
      </c>
      <c r="Q585" s="35">
        <v>2547.1542340000001</v>
      </c>
      <c r="R585" s="36">
        <v>0</v>
      </c>
      <c r="S585" s="36">
        <v>886.79099085748351</v>
      </c>
      <c r="T585" s="36">
        <v>381.20900914251649</v>
      </c>
      <c r="U585" s="37">
        <v>1268.0068376940981</v>
      </c>
      <c r="V585" s="38">
        <v>3815.1610716940982</v>
      </c>
      <c r="W585" s="34">
        <v>36598.387547694103</v>
      </c>
      <c r="X585" s="34">
        <v>1662.7331078574789</v>
      </c>
      <c r="Y585" s="33">
        <v>34935.654439836624</v>
      </c>
      <c r="Z585" s="144">
        <v>0</v>
      </c>
      <c r="AA585" s="34">
        <v>2620.2176451986825</v>
      </c>
      <c r="AB585" s="34">
        <v>5185.4827294880597</v>
      </c>
      <c r="AC585" s="34">
        <v>3076.11</v>
      </c>
      <c r="AD585" s="34">
        <v>3613.2363675000001</v>
      </c>
      <c r="AE585" s="34">
        <v>641.53</v>
      </c>
      <c r="AF585" s="34">
        <v>15136.576742186742</v>
      </c>
      <c r="AG585" s="136">
        <v>0</v>
      </c>
      <c r="AH585" s="34">
        <v>7401.1539999999995</v>
      </c>
      <c r="AI585" s="34">
        <v>0</v>
      </c>
      <c r="AJ585" s="34">
        <v>1200</v>
      </c>
      <c r="AK585" s="34">
        <v>1200</v>
      </c>
      <c r="AL585" s="34">
        <v>0</v>
      </c>
      <c r="AM585" s="34">
        <v>6201.1539999999995</v>
      </c>
      <c r="AN585" s="34">
        <v>6201.1539999999995</v>
      </c>
      <c r="AO585" s="34">
        <v>32783.226476000003</v>
      </c>
      <c r="AP585" s="34">
        <v>25382.072476000005</v>
      </c>
      <c r="AQ585" s="34">
        <v>7401.1540000000023</v>
      </c>
      <c r="AR585" s="34">
        <v>-11225</v>
      </c>
      <c r="AS585" s="34">
        <v>0</v>
      </c>
    </row>
    <row r="586" spans="2:45" s="1" customFormat="1" ht="14.25" x14ac:dyDescent="0.2">
      <c r="B586" s="31" t="s">
        <v>4794</v>
      </c>
      <c r="C586" s="32" t="s">
        <v>3668</v>
      </c>
      <c r="D586" s="31" t="s">
        <v>3669</v>
      </c>
      <c r="E586" s="31" t="s">
        <v>13</v>
      </c>
      <c r="F586" s="31" t="s">
        <v>11</v>
      </c>
      <c r="G586" s="31" t="s">
        <v>19</v>
      </c>
      <c r="H586" s="31" t="s">
        <v>20</v>
      </c>
      <c r="I586" s="31" t="s">
        <v>10</v>
      </c>
      <c r="J586" s="31" t="s">
        <v>21</v>
      </c>
      <c r="K586" s="31" t="s">
        <v>3670</v>
      </c>
      <c r="L586" s="33">
        <v>612</v>
      </c>
      <c r="M586" s="150">
        <v>32510.596316999996</v>
      </c>
      <c r="N586" s="34">
        <v>-42989</v>
      </c>
      <c r="O586" s="34">
        <v>39498.729065719323</v>
      </c>
      <c r="P586" s="30">
        <v>-10616.431683000006</v>
      </c>
      <c r="Q586" s="35">
        <v>1589.9598000000001</v>
      </c>
      <c r="R586" s="36">
        <v>10616.431683000006</v>
      </c>
      <c r="S586" s="36">
        <v>402.31160342872596</v>
      </c>
      <c r="T586" s="36">
        <v>31599.827432816255</v>
      </c>
      <c r="U586" s="37">
        <v>42618.800540025324</v>
      </c>
      <c r="V586" s="38">
        <v>44208.760340025321</v>
      </c>
      <c r="W586" s="34">
        <v>44208.760340025321</v>
      </c>
      <c r="X586" s="34">
        <v>39015.126175148049</v>
      </c>
      <c r="Y586" s="33">
        <v>5193.6341648772723</v>
      </c>
      <c r="Z586" s="144">
        <v>0</v>
      </c>
      <c r="AA586" s="34">
        <v>1652.3004281862725</v>
      </c>
      <c r="AB586" s="34">
        <v>4459.2512162938683</v>
      </c>
      <c r="AC586" s="34">
        <v>7610.69</v>
      </c>
      <c r="AD586" s="34">
        <v>400.78062249999994</v>
      </c>
      <c r="AE586" s="34">
        <v>2161.46</v>
      </c>
      <c r="AF586" s="34">
        <v>16284.48226698014</v>
      </c>
      <c r="AG586" s="136">
        <v>350</v>
      </c>
      <c r="AH586" s="34">
        <v>6420.9719999999988</v>
      </c>
      <c r="AI586" s="34">
        <v>350</v>
      </c>
      <c r="AJ586" s="34">
        <v>435</v>
      </c>
      <c r="AK586" s="34">
        <v>85</v>
      </c>
      <c r="AL586" s="34">
        <v>0</v>
      </c>
      <c r="AM586" s="34">
        <v>5985.9719999999988</v>
      </c>
      <c r="AN586" s="34">
        <v>5985.9719999999988</v>
      </c>
      <c r="AO586" s="34">
        <v>-10616.431683000006</v>
      </c>
      <c r="AP586" s="34">
        <v>-16687.403683000004</v>
      </c>
      <c r="AQ586" s="34">
        <v>6070.9719999999988</v>
      </c>
      <c r="AR586" s="34">
        <v>-42989</v>
      </c>
      <c r="AS586" s="34">
        <v>0</v>
      </c>
    </row>
    <row r="587" spans="2:45" s="1" customFormat="1" ht="14.25" x14ac:dyDescent="0.2">
      <c r="B587" s="31" t="s">
        <v>4794</v>
      </c>
      <c r="C587" s="32" t="s">
        <v>2736</v>
      </c>
      <c r="D587" s="31" t="s">
        <v>2737</v>
      </c>
      <c r="E587" s="31" t="s">
        <v>13</v>
      </c>
      <c r="F587" s="31" t="s">
        <v>11</v>
      </c>
      <c r="G587" s="31" t="s">
        <v>19</v>
      </c>
      <c r="H587" s="31" t="s">
        <v>20</v>
      </c>
      <c r="I587" s="31" t="s">
        <v>10</v>
      </c>
      <c r="J587" s="31" t="s">
        <v>14</v>
      </c>
      <c r="K587" s="31" t="s">
        <v>2738</v>
      </c>
      <c r="L587" s="33">
        <v>5696</v>
      </c>
      <c r="M587" s="150">
        <v>276888.75038500002</v>
      </c>
      <c r="N587" s="34">
        <v>-303887</v>
      </c>
      <c r="O587" s="34">
        <v>147278.66489912104</v>
      </c>
      <c r="P587" s="30">
        <v>40230.850385000027</v>
      </c>
      <c r="Q587" s="35">
        <v>22237.682205000001</v>
      </c>
      <c r="R587" s="36">
        <v>0</v>
      </c>
      <c r="S587" s="36">
        <v>11517.538299432994</v>
      </c>
      <c r="T587" s="36">
        <v>78533.717715293969</v>
      </c>
      <c r="U587" s="37">
        <v>90051.741616416053</v>
      </c>
      <c r="V587" s="38">
        <v>112289.42382141606</v>
      </c>
      <c r="W587" s="34">
        <v>152520.2742064161</v>
      </c>
      <c r="X587" s="34">
        <v>116483.362632554</v>
      </c>
      <c r="Y587" s="33">
        <v>36036.911573862104</v>
      </c>
      <c r="Z587" s="144">
        <v>0</v>
      </c>
      <c r="AA587" s="34">
        <v>3914.9350845030899</v>
      </c>
      <c r="AB587" s="34">
        <v>49161.038149848617</v>
      </c>
      <c r="AC587" s="34">
        <v>23876</v>
      </c>
      <c r="AD587" s="34">
        <v>1099.5</v>
      </c>
      <c r="AE587" s="34">
        <v>107.9</v>
      </c>
      <c r="AF587" s="34">
        <v>78159.373234351704</v>
      </c>
      <c r="AG587" s="136">
        <v>167214</v>
      </c>
      <c r="AH587" s="34">
        <v>174695.1</v>
      </c>
      <c r="AI587" s="34">
        <v>0</v>
      </c>
      <c r="AJ587" s="34">
        <v>7481.1</v>
      </c>
      <c r="AK587" s="34">
        <v>7481.1</v>
      </c>
      <c r="AL587" s="34">
        <v>167214</v>
      </c>
      <c r="AM587" s="34">
        <v>167214</v>
      </c>
      <c r="AN587" s="34">
        <v>0</v>
      </c>
      <c r="AO587" s="34">
        <v>40230.850385000027</v>
      </c>
      <c r="AP587" s="34">
        <v>32749.750385000028</v>
      </c>
      <c r="AQ587" s="34">
        <v>7481.0999999999985</v>
      </c>
      <c r="AR587" s="34">
        <v>-303887</v>
      </c>
      <c r="AS587" s="34">
        <v>0</v>
      </c>
    </row>
    <row r="588" spans="2:45" s="1" customFormat="1" ht="14.25" x14ac:dyDescent="0.2">
      <c r="B588" s="31" t="s">
        <v>4794</v>
      </c>
      <c r="C588" s="32" t="s">
        <v>403</v>
      </c>
      <c r="D588" s="31" t="s">
        <v>404</v>
      </c>
      <c r="E588" s="31" t="s">
        <v>13</v>
      </c>
      <c r="F588" s="31" t="s">
        <v>11</v>
      </c>
      <c r="G588" s="31" t="s">
        <v>19</v>
      </c>
      <c r="H588" s="31" t="s">
        <v>20</v>
      </c>
      <c r="I588" s="31" t="s">
        <v>10</v>
      </c>
      <c r="J588" s="31" t="s">
        <v>12</v>
      </c>
      <c r="K588" s="31" t="s">
        <v>405</v>
      </c>
      <c r="L588" s="33">
        <v>1134</v>
      </c>
      <c r="M588" s="150">
        <v>59009.456744000003</v>
      </c>
      <c r="N588" s="34">
        <v>46447</v>
      </c>
      <c r="O588" s="34">
        <v>0</v>
      </c>
      <c r="P588" s="30">
        <v>76178.916743999987</v>
      </c>
      <c r="Q588" s="35">
        <v>1176.1985950000001</v>
      </c>
      <c r="R588" s="36">
        <v>0</v>
      </c>
      <c r="S588" s="36">
        <v>1343.978264000516</v>
      </c>
      <c r="T588" s="36">
        <v>924.02173599948401</v>
      </c>
      <c r="U588" s="37">
        <v>2268.0122301973297</v>
      </c>
      <c r="V588" s="38">
        <v>3444.2108251973295</v>
      </c>
      <c r="W588" s="34">
        <v>79623.127569197313</v>
      </c>
      <c r="X588" s="34">
        <v>2519.9592450005148</v>
      </c>
      <c r="Y588" s="33">
        <v>77103.168324196798</v>
      </c>
      <c r="Z588" s="144">
        <v>6241.3948038993403</v>
      </c>
      <c r="AA588" s="34">
        <v>12522.918389111426</v>
      </c>
      <c r="AB588" s="34">
        <v>6969.6472007812336</v>
      </c>
      <c r="AC588" s="34">
        <v>4753.3999999999996</v>
      </c>
      <c r="AD588" s="34">
        <v>635.5</v>
      </c>
      <c r="AE588" s="34">
        <v>14572.96</v>
      </c>
      <c r="AF588" s="34">
        <v>45695.820393791997</v>
      </c>
      <c r="AG588" s="136">
        <v>0</v>
      </c>
      <c r="AH588" s="34">
        <v>12689.46</v>
      </c>
      <c r="AI588" s="34">
        <v>0</v>
      </c>
      <c r="AJ588" s="34">
        <v>0</v>
      </c>
      <c r="AK588" s="34">
        <v>0</v>
      </c>
      <c r="AL588" s="34">
        <v>0</v>
      </c>
      <c r="AM588" s="34">
        <v>12689.46</v>
      </c>
      <c r="AN588" s="34">
        <v>12689.46</v>
      </c>
      <c r="AO588" s="34">
        <v>76178.916743999987</v>
      </c>
      <c r="AP588" s="34">
        <v>63489.456743999988</v>
      </c>
      <c r="AQ588" s="34">
        <v>12689.459999999992</v>
      </c>
      <c r="AR588" s="34">
        <v>22987</v>
      </c>
      <c r="AS588" s="34">
        <v>23460</v>
      </c>
    </row>
    <row r="589" spans="2:45" s="1" customFormat="1" ht="14.25" x14ac:dyDescent="0.2">
      <c r="B589" s="31" t="s">
        <v>4794</v>
      </c>
      <c r="C589" s="32" t="s">
        <v>4057</v>
      </c>
      <c r="D589" s="31" t="s">
        <v>4058</v>
      </c>
      <c r="E589" s="31" t="s">
        <v>13</v>
      </c>
      <c r="F589" s="31" t="s">
        <v>11</v>
      </c>
      <c r="G589" s="31" t="s">
        <v>19</v>
      </c>
      <c r="H589" s="31" t="s">
        <v>20</v>
      </c>
      <c r="I589" s="31" t="s">
        <v>10</v>
      </c>
      <c r="J589" s="31" t="s">
        <v>14</v>
      </c>
      <c r="K589" s="31" t="s">
        <v>4059</v>
      </c>
      <c r="L589" s="33">
        <v>5082</v>
      </c>
      <c r="M589" s="150">
        <v>1162374.080485</v>
      </c>
      <c r="N589" s="34">
        <v>-1660521</v>
      </c>
      <c r="O589" s="34">
        <v>1255524.9187100215</v>
      </c>
      <c r="P589" s="30">
        <v>-984.31951499998104</v>
      </c>
      <c r="Q589" s="35">
        <v>60828.578473000001</v>
      </c>
      <c r="R589" s="36">
        <v>984.31951499998104</v>
      </c>
      <c r="S589" s="36">
        <v>4029.3627931444043</v>
      </c>
      <c r="T589" s="36">
        <v>1139934.8271370213</v>
      </c>
      <c r="U589" s="37">
        <v>1144954.6835837034</v>
      </c>
      <c r="V589" s="38">
        <v>1205783.2620567034</v>
      </c>
      <c r="W589" s="34">
        <v>1205783.2620567034</v>
      </c>
      <c r="X589" s="34">
        <v>1205777.0879181658</v>
      </c>
      <c r="Y589" s="33">
        <v>6.1741385376080871</v>
      </c>
      <c r="Z589" s="144">
        <v>200666.62004619927</v>
      </c>
      <c r="AA589" s="34">
        <v>132678.20468963558</v>
      </c>
      <c r="AB589" s="34">
        <v>57542.883396831938</v>
      </c>
      <c r="AC589" s="34">
        <v>21302.29</v>
      </c>
      <c r="AD589" s="34">
        <v>5924.5</v>
      </c>
      <c r="AE589" s="34">
        <v>16641.13</v>
      </c>
      <c r="AF589" s="34">
        <v>434755.62813266675</v>
      </c>
      <c r="AG589" s="136">
        <v>669013</v>
      </c>
      <c r="AH589" s="34">
        <v>689159.6</v>
      </c>
      <c r="AI589" s="34">
        <v>0</v>
      </c>
      <c r="AJ589" s="34">
        <v>20146.600000000002</v>
      </c>
      <c r="AK589" s="34">
        <v>20146.600000000002</v>
      </c>
      <c r="AL589" s="34">
        <v>669013</v>
      </c>
      <c r="AM589" s="34">
        <v>669013</v>
      </c>
      <c r="AN589" s="34">
        <v>0</v>
      </c>
      <c r="AO589" s="34">
        <v>-984.31951499998104</v>
      </c>
      <c r="AP589" s="34">
        <v>-21130.919514999983</v>
      </c>
      <c r="AQ589" s="34">
        <v>20146.600000000002</v>
      </c>
      <c r="AR589" s="34">
        <v>-1660521</v>
      </c>
      <c r="AS589" s="34">
        <v>0</v>
      </c>
    </row>
    <row r="590" spans="2:45" s="1" customFormat="1" ht="14.25" x14ac:dyDescent="0.2">
      <c r="B590" s="31" t="s">
        <v>4794</v>
      </c>
      <c r="C590" s="32" t="s">
        <v>3055</v>
      </c>
      <c r="D590" s="31" t="s">
        <v>3056</v>
      </c>
      <c r="E590" s="31" t="s">
        <v>13</v>
      </c>
      <c r="F590" s="31" t="s">
        <v>11</v>
      </c>
      <c r="G590" s="31" t="s">
        <v>19</v>
      </c>
      <c r="H590" s="31" t="s">
        <v>20</v>
      </c>
      <c r="I590" s="31" t="s">
        <v>10</v>
      </c>
      <c r="J590" s="31" t="s">
        <v>21</v>
      </c>
      <c r="K590" s="31" t="s">
        <v>3057</v>
      </c>
      <c r="L590" s="33">
        <v>232</v>
      </c>
      <c r="M590" s="150">
        <v>11375.125126999999</v>
      </c>
      <c r="N590" s="34">
        <v>3248</v>
      </c>
      <c r="O590" s="34">
        <v>0</v>
      </c>
      <c r="P590" s="30">
        <v>11920.317126999998</v>
      </c>
      <c r="Q590" s="35">
        <v>0</v>
      </c>
      <c r="R590" s="36">
        <v>0</v>
      </c>
      <c r="S590" s="36">
        <v>202.66741485722068</v>
      </c>
      <c r="T590" s="36">
        <v>261.33258514277929</v>
      </c>
      <c r="U590" s="37">
        <v>464.00250212149962</v>
      </c>
      <c r="V590" s="38">
        <v>464.00250212149962</v>
      </c>
      <c r="W590" s="34">
        <v>12384.319629121497</v>
      </c>
      <c r="X590" s="34">
        <v>202.66741485722014</v>
      </c>
      <c r="Y590" s="33">
        <v>12181.652214264277</v>
      </c>
      <c r="Z590" s="144">
        <v>0</v>
      </c>
      <c r="AA590" s="34">
        <v>860.49264512184914</v>
      </c>
      <c r="AB590" s="34">
        <v>972.63603085352645</v>
      </c>
      <c r="AC590" s="34">
        <v>2376.5699999999997</v>
      </c>
      <c r="AD590" s="34">
        <v>0</v>
      </c>
      <c r="AE590" s="34">
        <v>0</v>
      </c>
      <c r="AF590" s="34">
        <v>4209.6986759753754</v>
      </c>
      <c r="AG590" s="136">
        <v>1489</v>
      </c>
      <c r="AH590" s="34">
        <v>2269.1919999999996</v>
      </c>
      <c r="AI590" s="34">
        <v>0</v>
      </c>
      <c r="AJ590" s="34">
        <v>0</v>
      </c>
      <c r="AK590" s="34">
        <v>0</v>
      </c>
      <c r="AL590" s="34">
        <v>1489</v>
      </c>
      <c r="AM590" s="34">
        <v>2269.1919999999996</v>
      </c>
      <c r="AN590" s="34">
        <v>780.19199999999955</v>
      </c>
      <c r="AO590" s="34">
        <v>11920.317126999998</v>
      </c>
      <c r="AP590" s="34">
        <v>11140.125126999999</v>
      </c>
      <c r="AQ590" s="34">
        <v>780.1919999999991</v>
      </c>
      <c r="AR590" s="34">
        <v>3248</v>
      </c>
      <c r="AS590" s="34">
        <v>0</v>
      </c>
    </row>
    <row r="591" spans="2:45" s="1" customFormat="1" ht="14.25" x14ac:dyDescent="0.2">
      <c r="B591" s="31" t="s">
        <v>4794</v>
      </c>
      <c r="C591" s="32" t="s">
        <v>817</v>
      </c>
      <c r="D591" s="31" t="s">
        <v>818</v>
      </c>
      <c r="E591" s="31" t="s">
        <v>13</v>
      </c>
      <c r="F591" s="31" t="s">
        <v>11</v>
      </c>
      <c r="G591" s="31" t="s">
        <v>19</v>
      </c>
      <c r="H591" s="31" t="s">
        <v>20</v>
      </c>
      <c r="I591" s="31" t="s">
        <v>10</v>
      </c>
      <c r="J591" s="31" t="s">
        <v>14</v>
      </c>
      <c r="K591" s="31" t="s">
        <v>819</v>
      </c>
      <c r="L591" s="33">
        <v>9421</v>
      </c>
      <c r="M591" s="150">
        <v>502426.32458900003</v>
      </c>
      <c r="N591" s="34">
        <v>-185385</v>
      </c>
      <c r="O591" s="34">
        <v>105853.59852082947</v>
      </c>
      <c r="P591" s="30">
        <v>428218.37758900004</v>
      </c>
      <c r="Q591" s="35">
        <v>7789.2088270000004</v>
      </c>
      <c r="R591" s="36">
        <v>0</v>
      </c>
      <c r="S591" s="36">
        <v>0</v>
      </c>
      <c r="T591" s="36">
        <v>18842</v>
      </c>
      <c r="U591" s="37">
        <v>18842.101605545893</v>
      </c>
      <c r="V591" s="38">
        <v>26631.310432545892</v>
      </c>
      <c r="W591" s="34">
        <v>454849.68802154594</v>
      </c>
      <c r="X591" s="34">
        <v>0</v>
      </c>
      <c r="Y591" s="33">
        <v>454849.68802154594</v>
      </c>
      <c r="Z591" s="144">
        <v>0</v>
      </c>
      <c r="AA591" s="34">
        <v>16436.546337911277</v>
      </c>
      <c r="AB591" s="34">
        <v>62878.740096325106</v>
      </c>
      <c r="AC591" s="34">
        <v>39490.129999999997</v>
      </c>
      <c r="AD591" s="34">
        <v>6851.3863808874994</v>
      </c>
      <c r="AE591" s="34">
        <v>2399.04</v>
      </c>
      <c r="AF591" s="34">
        <v>128055.84281512389</v>
      </c>
      <c r="AG591" s="136">
        <v>23559</v>
      </c>
      <c r="AH591" s="34">
        <v>137865.05300000001</v>
      </c>
      <c r="AI591" s="34">
        <v>0</v>
      </c>
      <c r="AJ591" s="34">
        <v>34300</v>
      </c>
      <c r="AK591" s="34">
        <v>34300</v>
      </c>
      <c r="AL591" s="34">
        <v>23559</v>
      </c>
      <c r="AM591" s="34">
        <v>103565.053</v>
      </c>
      <c r="AN591" s="34">
        <v>80006.053</v>
      </c>
      <c r="AO591" s="34">
        <v>428218.37758900004</v>
      </c>
      <c r="AP591" s="34">
        <v>313912.32458900003</v>
      </c>
      <c r="AQ591" s="34">
        <v>114306.05299999996</v>
      </c>
      <c r="AR591" s="34">
        <v>-185385</v>
      </c>
      <c r="AS591" s="34">
        <v>0</v>
      </c>
    </row>
    <row r="592" spans="2:45" s="1" customFormat="1" ht="14.25" x14ac:dyDescent="0.2">
      <c r="B592" s="31" t="s">
        <v>4794</v>
      </c>
      <c r="C592" s="32" t="s">
        <v>4683</v>
      </c>
      <c r="D592" s="31" t="s">
        <v>4684</v>
      </c>
      <c r="E592" s="31" t="s">
        <v>13</v>
      </c>
      <c r="F592" s="31" t="s">
        <v>11</v>
      </c>
      <c r="G592" s="31" t="s">
        <v>19</v>
      </c>
      <c r="H592" s="31" t="s">
        <v>20</v>
      </c>
      <c r="I592" s="31" t="s">
        <v>10</v>
      </c>
      <c r="J592" s="31" t="s">
        <v>12</v>
      </c>
      <c r="K592" s="31" t="s">
        <v>4685</v>
      </c>
      <c r="L592" s="33">
        <v>4852</v>
      </c>
      <c r="M592" s="150">
        <v>250564.36137099998</v>
      </c>
      <c r="N592" s="34">
        <v>-190644</v>
      </c>
      <c r="O592" s="34">
        <v>49736.964506883574</v>
      </c>
      <c r="P592" s="30">
        <v>83116.241370999982</v>
      </c>
      <c r="Q592" s="35">
        <v>16456.832252</v>
      </c>
      <c r="R592" s="36">
        <v>0</v>
      </c>
      <c r="S592" s="36">
        <v>4224.7886857159083</v>
      </c>
      <c r="T592" s="36">
        <v>5479.2113142840917</v>
      </c>
      <c r="U592" s="37">
        <v>9704.0523288513614</v>
      </c>
      <c r="V592" s="38">
        <v>26160.884580851362</v>
      </c>
      <c r="W592" s="34">
        <v>109277.12595185134</v>
      </c>
      <c r="X592" s="34">
        <v>7921.4787857159099</v>
      </c>
      <c r="Y592" s="33">
        <v>101355.64716613543</v>
      </c>
      <c r="Z592" s="144">
        <v>0</v>
      </c>
      <c r="AA592" s="34">
        <v>19815.299333726241</v>
      </c>
      <c r="AB592" s="34">
        <v>21449.364691777686</v>
      </c>
      <c r="AC592" s="34">
        <v>59315.240000000005</v>
      </c>
      <c r="AD592" s="34">
        <v>8388.2341835503339</v>
      </c>
      <c r="AE592" s="34">
        <v>0</v>
      </c>
      <c r="AF592" s="34">
        <v>108968.13820905426</v>
      </c>
      <c r="AG592" s="136">
        <v>0</v>
      </c>
      <c r="AH592" s="34">
        <v>76808.88</v>
      </c>
      <c r="AI592" s="34">
        <v>0</v>
      </c>
      <c r="AJ592" s="34">
        <v>22515</v>
      </c>
      <c r="AK592" s="34">
        <v>22515</v>
      </c>
      <c r="AL592" s="34">
        <v>0</v>
      </c>
      <c r="AM592" s="34">
        <v>54293.88</v>
      </c>
      <c r="AN592" s="34">
        <v>54293.88</v>
      </c>
      <c r="AO592" s="34">
        <v>83116.241370999982</v>
      </c>
      <c r="AP592" s="34">
        <v>6307.3613709999772</v>
      </c>
      <c r="AQ592" s="34">
        <v>76808.88</v>
      </c>
      <c r="AR592" s="34">
        <v>-190644</v>
      </c>
      <c r="AS592" s="34">
        <v>0</v>
      </c>
    </row>
    <row r="593" spans="2:45" s="1" customFormat="1" ht="14.25" x14ac:dyDescent="0.2">
      <c r="B593" s="31" t="s">
        <v>4794</v>
      </c>
      <c r="C593" s="32" t="s">
        <v>3575</v>
      </c>
      <c r="D593" s="31" t="s">
        <v>3576</v>
      </c>
      <c r="E593" s="31" t="s">
        <v>13</v>
      </c>
      <c r="F593" s="31" t="s">
        <v>11</v>
      </c>
      <c r="G593" s="31" t="s">
        <v>19</v>
      </c>
      <c r="H593" s="31" t="s">
        <v>20</v>
      </c>
      <c r="I593" s="31" t="s">
        <v>10</v>
      </c>
      <c r="J593" s="31" t="s">
        <v>21</v>
      </c>
      <c r="K593" s="31" t="s">
        <v>3577</v>
      </c>
      <c r="L593" s="33">
        <v>160</v>
      </c>
      <c r="M593" s="150">
        <v>7230.8494739999996</v>
      </c>
      <c r="N593" s="34">
        <v>-7817</v>
      </c>
      <c r="O593" s="34">
        <v>3102.3984014852822</v>
      </c>
      <c r="P593" s="30">
        <v>-7029.9905260000005</v>
      </c>
      <c r="Q593" s="35">
        <v>0</v>
      </c>
      <c r="R593" s="36">
        <v>7029.9905260000005</v>
      </c>
      <c r="S593" s="36">
        <v>0</v>
      </c>
      <c r="T593" s="36">
        <v>2238.8864834018013</v>
      </c>
      <c r="U593" s="37">
        <v>9268.9269918510308</v>
      </c>
      <c r="V593" s="38">
        <v>9268.9269918510308</v>
      </c>
      <c r="W593" s="34">
        <v>9268.9269918510308</v>
      </c>
      <c r="X593" s="34">
        <v>3102.3984014852831</v>
      </c>
      <c r="Y593" s="33">
        <v>6166.5285903657477</v>
      </c>
      <c r="Z593" s="144">
        <v>0</v>
      </c>
      <c r="AA593" s="34">
        <v>592.44066983176424</v>
      </c>
      <c r="AB593" s="34">
        <v>1245.0602426940175</v>
      </c>
      <c r="AC593" s="34">
        <v>4952.45</v>
      </c>
      <c r="AD593" s="34">
        <v>0</v>
      </c>
      <c r="AE593" s="34">
        <v>0</v>
      </c>
      <c r="AF593" s="34">
        <v>6789.950912525781</v>
      </c>
      <c r="AG593" s="136">
        <v>0</v>
      </c>
      <c r="AH593" s="34">
        <v>1634.1599999999999</v>
      </c>
      <c r="AI593" s="34">
        <v>0</v>
      </c>
      <c r="AJ593" s="34">
        <v>69.2</v>
      </c>
      <c r="AK593" s="34">
        <v>69.2</v>
      </c>
      <c r="AL593" s="34">
        <v>0</v>
      </c>
      <c r="AM593" s="34">
        <v>1564.9599999999998</v>
      </c>
      <c r="AN593" s="34">
        <v>1564.9599999999998</v>
      </c>
      <c r="AO593" s="34">
        <v>-7029.9905260000005</v>
      </c>
      <c r="AP593" s="34">
        <v>-8664.1505259999994</v>
      </c>
      <c r="AQ593" s="34">
        <v>1634.1599999999999</v>
      </c>
      <c r="AR593" s="34">
        <v>-7817</v>
      </c>
      <c r="AS593" s="34">
        <v>0</v>
      </c>
    </row>
    <row r="594" spans="2:45" s="1" customFormat="1" ht="14.25" x14ac:dyDescent="0.2">
      <c r="B594" s="31" t="s">
        <v>4794</v>
      </c>
      <c r="C594" s="32" t="s">
        <v>328</v>
      </c>
      <c r="D594" s="31" t="s">
        <v>329</v>
      </c>
      <c r="E594" s="31" t="s">
        <v>13</v>
      </c>
      <c r="F594" s="31" t="s">
        <v>11</v>
      </c>
      <c r="G594" s="31" t="s">
        <v>19</v>
      </c>
      <c r="H594" s="31" t="s">
        <v>20</v>
      </c>
      <c r="I594" s="31" t="s">
        <v>10</v>
      </c>
      <c r="J594" s="31" t="s">
        <v>12</v>
      </c>
      <c r="K594" s="31" t="s">
        <v>330</v>
      </c>
      <c r="L594" s="33">
        <v>2642</v>
      </c>
      <c r="M594" s="150">
        <v>65093.583787999989</v>
      </c>
      <c r="N594" s="34">
        <v>38885</v>
      </c>
      <c r="O594" s="34">
        <v>0</v>
      </c>
      <c r="P594" s="30">
        <v>124514.563788</v>
      </c>
      <c r="Q594" s="35">
        <v>2178.920083</v>
      </c>
      <c r="R594" s="36">
        <v>0</v>
      </c>
      <c r="S594" s="36">
        <v>2209.6059771437058</v>
      </c>
      <c r="T594" s="36">
        <v>3074.3940228562942</v>
      </c>
      <c r="U594" s="37">
        <v>5284.0284939870771</v>
      </c>
      <c r="V594" s="38">
        <v>7462.9485769870771</v>
      </c>
      <c r="W594" s="34">
        <v>131977.51236498708</v>
      </c>
      <c r="X594" s="34">
        <v>4143.0112071436888</v>
      </c>
      <c r="Y594" s="33">
        <v>127834.50115784339</v>
      </c>
      <c r="Z594" s="144">
        <v>0</v>
      </c>
      <c r="AA594" s="34">
        <v>3747.3336169633039</v>
      </c>
      <c r="AB594" s="34">
        <v>9843.8580970070507</v>
      </c>
      <c r="AC594" s="34">
        <v>11074.51</v>
      </c>
      <c r="AD594" s="34">
        <v>3242.1854569447305</v>
      </c>
      <c r="AE594" s="34">
        <v>1096.05</v>
      </c>
      <c r="AF594" s="34">
        <v>29003.937170915084</v>
      </c>
      <c r="AG594" s="136">
        <v>6443</v>
      </c>
      <c r="AH594" s="34">
        <v>29563.98</v>
      </c>
      <c r="AI594" s="34">
        <v>0</v>
      </c>
      <c r="AJ594" s="34">
        <v>0</v>
      </c>
      <c r="AK594" s="34">
        <v>0</v>
      </c>
      <c r="AL594" s="34">
        <v>6443</v>
      </c>
      <c r="AM594" s="34">
        <v>29563.98</v>
      </c>
      <c r="AN594" s="34">
        <v>23120.98</v>
      </c>
      <c r="AO594" s="34">
        <v>124514.563788</v>
      </c>
      <c r="AP594" s="34">
        <v>101393.583788</v>
      </c>
      <c r="AQ594" s="34">
        <v>23120.98000000001</v>
      </c>
      <c r="AR594" s="34">
        <v>38885</v>
      </c>
      <c r="AS594" s="34">
        <v>0</v>
      </c>
    </row>
    <row r="595" spans="2:45" s="1" customFormat="1" ht="14.25" x14ac:dyDescent="0.2">
      <c r="B595" s="31" t="s">
        <v>4794</v>
      </c>
      <c r="C595" s="32" t="s">
        <v>4518</v>
      </c>
      <c r="D595" s="31" t="s">
        <v>4519</v>
      </c>
      <c r="E595" s="31" t="s">
        <v>13</v>
      </c>
      <c r="F595" s="31" t="s">
        <v>11</v>
      </c>
      <c r="G595" s="31" t="s">
        <v>19</v>
      </c>
      <c r="H595" s="31" t="s">
        <v>20</v>
      </c>
      <c r="I595" s="31" t="s">
        <v>10</v>
      </c>
      <c r="J595" s="31" t="s">
        <v>12</v>
      </c>
      <c r="K595" s="31" t="s">
        <v>4520</v>
      </c>
      <c r="L595" s="33">
        <v>2640</v>
      </c>
      <c r="M595" s="150">
        <v>45868.89188499999</v>
      </c>
      <c r="N595" s="34">
        <v>-14323.400000000001</v>
      </c>
      <c r="O595" s="34">
        <v>6386.7507650315447</v>
      </c>
      <c r="P595" s="30">
        <v>66093.491884999996</v>
      </c>
      <c r="Q595" s="35">
        <v>1737.3934630000001</v>
      </c>
      <c r="R595" s="36">
        <v>0</v>
      </c>
      <c r="S595" s="36">
        <v>1011.4782411432456</v>
      </c>
      <c r="T595" s="36">
        <v>4268.5217588567548</v>
      </c>
      <c r="U595" s="37">
        <v>5280.0284724170642</v>
      </c>
      <c r="V595" s="38">
        <v>7017.4219354170646</v>
      </c>
      <c r="W595" s="34">
        <v>73110.913820417059</v>
      </c>
      <c r="X595" s="34">
        <v>1896.5217021432327</v>
      </c>
      <c r="Y595" s="33">
        <v>71214.392118273827</v>
      </c>
      <c r="Z595" s="144">
        <v>0</v>
      </c>
      <c r="AA595" s="34">
        <v>6263.5346136980097</v>
      </c>
      <c r="AB595" s="34">
        <v>11536.623923457475</v>
      </c>
      <c r="AC595" s="34">
        <v>29731.730000000003</v>
      </c>
      <c r="AD595" s="34">
        <v>172.5</v>
      </c>
      <c r="AE595" s="34">
        <v>0</v>
      </c>
      <c r="AF595" s="34">
        <v>47704.388537155486</v>
      </c>
      <c r="AG595" s="136">
        <v>45606</v>
      </c>
      <c r="AH595" s="34">
        <v>48927</v>
      </c>
      <c r="AI595" s="34">
        <v>0</v>
      </c>
      <c r="AJ595" s="34">
        <v>3321</v>
      </c>
      <c r="AK595" s="34">
        <v>3321</v>
      </c>
      <c r="AL595" s="34">
        <v>45606</v>
      </c>
      <c r="AM595" s="34">
        <v>45606</v>
      </c>
      <c r="AN595" s="34">
        <v>0</v>
      </c>
      <c r="AO595" s="34">
        <v>66093.491884999996</v>
      </c>
      <c r="AP595" s="34">
        <v>62772.491884999996</v>
      </c>
      <c r="AQ595" s="34">
        <v>3321</v>
      </c>
      <c r="AR595" s="34">
        <v>-14323.400000000001</v>
      </c>
      <c r="AS595" s="34">
        <v>0</v>
      </c>
    </row>
    <row r="596" spans="2:45" s="1" customFormat="1" ht="14.25" x14ac:dyDescent="0.2">
      <c r="B596" s="31" t="s">
        <v>4794</v>
      </c>
      <c r="C596" s="32" t="s">
        <v>4263</v>
      </c>
      <c r="D596" s="31" t="s">
        <v>4264</v>
      </c>
      <c r="E596" s="31" t="s">
        <v>13</v>
      </c>
      <c r="F596" s="31" t="s">
        <v>11</v>
      </c>
      <c r="G596" s="31" t="s">
        <v>19</v>
      </c>
      <c r="H596" s="31" t="s">
        <v>20</v>
      </c>
      <c r="I596" s="31" t="s">
        <v>10</v>
      </c>
      <c r="J596" s="31" t="s">
        <v>12</v>
      </c>
      <c r="K596" s="31" t="s">
        <v>4265</v>
      </c>
      <c r="L596" s="33">
        <v>1486</v>
      </c>
      <c r="M596" s="150">
        <v>160623.85733999999</v>
      </c>
      <c r="N596" s="34">
        <v>-144511</v>
      </c>
      <c r="O596" s="34">
        <v>80700.881870612197</v>
      </c>
      <c r="P596" s="30">
        <v>44620.857339999988</v>
      </c>
      <c r="Q596" s="35">
        <v>6335.6621290000003</v>
      </c>
      <c r="R596" s="36">
        <v>0</v>
      </c>
      <c r="S596" s="36">
        <v>0</v>
      </c>
      <c r="T596" s="36">
        <v>24457.334754031675</v>
      </c>
      <c r="U596" s="37">
        <v>24457.466640288381</v>
      </c>
      <c r="V596" s="38">
        <v>30793.128769288382</v>
      </c>
      <c r="W596" s="34">
        <v>75413.986109288366</v>
      </c>
      <c r="X596" s="34">
        <v>29744.362401612205</v>
      </c>
      <c r="Y596" s="33">
        <v>45669.623707676161</v>
      </c>
      <c r="Z596" s="144">
        <v>9680.1003478161656</v>
      </c>
      <c r="AA596" s="34">
        <v>3369.791355219746</v>
      </c>
      <c r="AB596" s="34">
        <v>12321.775147200504</v>
      </c>
      <c r="AC596" s="34">
        <v>36606.01</v>
      </c>
      <c r="AD596" s="34">
        <v>1198.92706501262</v>
      </c>
      <c r="AE596" s="34">
        <v>98.14</v>
      </c>
      <c r="AF596" s="34">
        <v>63274.743915249033</v>
      </c>
      <c r="AG596" s="136">
        <v>41498</v>
      </c>
      <c r="AH596" s="34">
        <v>45518</v>
      </c>
      <c r="AI596" s="34">
        <v>0</v>
      </c>
      <c r="AJ596" s="34">
        <v>4020</v>
      </c>
      <c r="AK596" s="34">
        <v>4020</v>
      </c>
      <c r="AL596" s="34">
        <v>41498</v>
      </c>
      <c r="AM596" s="34">
        <v>41498</v>
      </c>
      <c r="AN596" s="34">
        <v>0</v>
      </c>
      <c r="AO596" s="34">
        <v>44620.857339999988</v>
      </c>
      <c r="AP596" s="34">
        <v>40600.857339999988</v>
      </c>
      <c r="AQ596" s="34">
        <v>4020</v>
      </c>
      <c r="AR596" s="34">
        <v>-144511</v>
      </c>
      <c r="AS596" s="34">
        <v>0</v>
      </c>
    </row>
    <row r="597" spans="2:45" s="1" customFormat="1" ht="14.25" x14ac:dyDescent="0.2">
      <c r="B597" s="31" t="s">
        <v>4794</v>
      </c>
      <c r="C597" s="32" t="s">
        <v>2605</v>
      </c>
      <c r="D597" s="31" t="s">
        <v>2606</v>
      </c>
      <c r="E597" s="31" t="s">
        <v>13</v>
      </c>
      <c r="F597" s="31" t="s">
        <v>11</v>
      </c>
      <c r="G597" s="31" t="s">
        <v>19</v>
      </c>
      <c r="H597" s="31" t="s">
        <v>20</v>
      </c>
      <c r="I597" s="31" t="s">
        <v>10</v>
      </c>
      <c r="J597" s="31" t="s">
        <v>21</v>
      </c>
      <c r="K597" s="31" t="s">
        <v>2607</v>
      </c>
      <c r="L597" s="33">
        <v>199</v>
      </c>
      <c r="M597" s="150">
        <v>15605.180018999999</v>
      </c>
      <c r="N597" s="34">
        <v>-14615</v>
      </c>
      <c r="O597" s="34">
        <v>1234.4207392216911</v>
      </c>
      <c r="P597" s="30">
        <v>2365.7990189999991</v>
      </c>
      <c r="Q597" s="35">
        <v>0</v>
      </c>
      <c r="R597" s="36">
        <v>0</v>
      </c>
      <c r="S597" s="36">
        <v>198.53964228579053</v>
      </c>
      <c r="T597" s="36">
        <v>199.46035771420947</v>
      </c>
      <c r="U597" s="37">
        <v>398.00214621628623</v>
      </c>
      <c r="V597" s="38">
        <v>398.00214621628623</v>
      </c>
      <c r="W597" s="34">
        <v>2763.8011652162854</v>
      </c>
      <c r="X597" s="34">
        <v>198.53964228579071</v>
      </c>
      <c r="Y597" s="33">
        <v>2565.2615229304947</v>
      </c>
      <c r="Z597" s="144">
        <v>1638.6354045230109</v>
      </c>
      <c r="AA597" s="34">
        <v>1457.0367728492076</v>
      </c>
      <c r="AB597" s="34">
        <v>2881.0991633571325</v>
      </c>
      <c r="AC597" s="34">
        <v>922.06999999999994</v>
      </c>
      <c r="AD597" s="34">
        <v>110.56336122992001</v>
      </c>
      <c r="AE597" s="34">
        <v>0</v>
      </c>
      <c r="AF597" s="34">
        <v>7009.4047019592699</v>
      </c>
      <c r="AG597" s="136">
        <v>0</v>
      </c>
      <c r="AH597" s="34">
        <v>2103.6189999999997</v>
      </c>
      <c r="AI597" s="34">
        <v>0</v>
      </c>
      <c r="AJ597" s="34">
        <v>157.20000000000002</v>
      </c>
      <c r="AK597" s="34">
        <v>157.20000000000002</v>
      </c>
      <c r="AL597" s="34">
        <v>0</v>
      </c>
      <c r="AM597" s="34">
        <v>1946.4189999999999</v>
      </c>
      <c r="AN597" s="34">
        <v>1946.4189999999999</v>
      </c>
      <c r="AO597" s="34">
        <v>2365.7990189999991</v>
      </c>
      <c r="AP597" s="34">
        <v>262.18001899999945</v>
      </c>
      <c r="AQ597" s="34">
        <v>2103.6189999999997</v>
      </c>
      <c r="AR597" s="34">
        <v>-14615</v>
      </c>
      <c r="AS597" s="34">
        <v>0</v>
      </c>
    </row>
    <row r="598" spans="2:45" s="1" customFormat="1" ht="14.25" x14ac:dyDescent="0.2">
      <c r="B598" s="31" t="s">
        <v>4794</v>
      </c>
      <c r="C598" s="32" t="s">
        <v>2611</v>
      </c>
      <c r="D598" s="31" t="s">
        <v>2612</v>
      </c>
      <c r="E598" s="31" t="s">
        <v>13</v>
      </c>
      <c r="F598" s="31" t="s">
        <v>11</v>
      </c>
      <c r="G598" s="31" t="s">
        <v>19</v>
      </c>
      <c r="H598" s="31" t="s">
        <v>20</v>
      </c>
      <c r="I598" s="31" t="s">
        <v>10</v>
      </c>
      <c r="J598" s="31" t="s">
        <v>12</v>
      </c>
      <c r="K598" s="31" t="s">
        <v>2613</v>
      </c>
      <c r="L598" s="33">
        <v>3033</v>
      </c>
      <c r="M598" s="150">
        <v>85669.993570000006</v>
      </c>
      <c r="N598" s="34">
        <v>-32913</v>
      </c>
      <c r="O598" s="34">
        <v>4879.4828305605715</v>
      </c>
      <c r="P598" s="30">
        <v>49965.76357000001</v>
      </c>
      <c r="Q598" s="35">
        <v>5439.6840750000001</v>
      </c>
      <c r="R598" s="36">
        <v>0</v>
      </c>
      <c r="S598" s="36">
        <v>5506.9821371449725</v>
      </c>
      <c r="T598" s="36">
        <v>559.01786285502749</v>
      </c>
      <c r="U598" s="37">
        <v>6066.0327109246045</v>
      </c>
      <c r="V598" s="38">
        <v>11505.716785924604</v>
      </c>
      <c r="W598" s="34">
        <v>61471.480355924614</v>
      </c>
      <c r="X598" s="34">
        <v>10325.591507144971</v>
      </c>
      <c r="Y598" s="33">
        <v>51145.888848779643</v>
      </c>
      <c r="Z598" s="144">
        <v>0</v>
      </c>
      <c r="AA598" s="34">
        <v>2054.4872765254186</v>
      </c>
      <c r="AB598" s="34">
        <v>19737.117860706749</v>
      </c>
      <c r="AC598" s="34">
        <v>12713.47</v>
      </c>
      <c r="AD598" s="34">
        <v>262.89999280000001</v>
      </c>
      <c r="AE598" s="34">
        <v>0</v>
      </c>
      <c r="AF598" s="34">
        <v>34767.975130032166</v>
      </c>
      <c r="AG598" s="136">
        <v>0</v>
      </c>
      <c r="AH598" s="34">
        <v>38648.769999999997</v>
      </c>
      <c r="AI598" s="34">
        <v>0</v>
      </c>
      <c r="AJ598" s="34">
        <v>4709.5</v>
      </c>
      <c r="AK598" s="34">
        <v>4709.5</v>
      </c>
      <c r="AL598" s="34">
        <v>0</v>
      </c>
      <c r="AM598" s="34">
        <v>33939.269999999997</v>
      </c>
      <c r="AN598" s="34">
        <v>33939.269999999997</v>
      </c>
      <c r="AO598" s="34">
        <v>49965.76357000001</v>
      </c>
      <c r="AP598" s="34">
        <v>11316.993570000013</v>
      </c>
      <c r="AQ598" s="34">
        <v>38648.76999999999</v>
      </c>
      <c r="AR598" s="34">
        <v>-32913</v>
      </c>
      <c r="AS598" s="34">
        <v>0</v>
      </c>
    </row>
    <row r="599" spans="2:45" s="1" customFormat="1" ht="14.25" x14ac:dyDescent="0.2">
      <c r="B599" s="31" t="s">
        <v>4794</v>
      </c>
      <c r="C599" s="32" t="s">
        <v>4347</v>
      </c>
      <c r="D599" s="31" t="s">
        <v>4348</v>
      </c>
      <c r="E599" s="31" t="s">
        <v>13</v>
      </c>
      <c r="F599" s="31" t="s">
        <v>11</v>
      </c>
      <c r="G599" s="31" t="s">
        <v>19</v>
      </c>
      <c r="H599" s="31" t="s">
        <v>20</v>
      </c>
      <c r="I599" s="31" t="s">
        <v>10</v>
      </c>
      <c r="J599" s="31" t="s">
        <v>21</v>
      </c>
      <c r="K599" s="31" t="s">
        <v>4349</v>
      </c>
      <c r="L599" s="33">
        <v>752</v>
      </c>
      <c r="M599" s="150">
        <v>45784.945711</v>
      </c>
      <c r="N599" s="34">
        <v>-22201</v>
      </c>
      <c r="O599" s="34">
        <v>20347.127833340914</v>
      </c>
      <c r="P599" s="30">
        <v>35729.745710999996</v>
      </c>
      <c r="Q599" s="35">
        <v>1433.084323</v>
      </c>
      <c r="R599" s="36">
        <v>0</v>
      </c>
      <c r="S599" s="36">
        <v>432.29455542873745</v>
      </c>
      <c r="T599" s="36">
        <v>1071.7054445712624</v>
      </c>
      <c r="U599" s="37">
        <v>1504.0081103248608</v>
      </c>
      <c r="V599" s="38">
        <v>2937.0924333248608</v>
      </c>
      <c r="W599" s="34">
        <v>38666.838144324858</v>
      </c>
      <c r="X599" s="34">
        <v>810.55229142873577</v>
      </c>
      <c r="Y599" s="33">
        <v>37856.285852896122</v>
      </c>
      <c r="Z599" s="144">
        <v>0</v>
      </c>
      <c r="AA599" s="34">
        <v>1104.6831977654087</v>
      </c>
      <c r="AB599" s="34">
        <v>5965.5889132906177</v>
      </c>
      <c r="AC599" s="34">
        <v>7167.2800000000007</v>
      </c>
      <c r="AD599" s="34">
        <v>1252.5</v>
      </c>
      <c r="AE599" s="34">
        <v>2475.14</v>
      </c>
      <c r="AF599" s="34">
        <v>17965.192111056029</v>
      </c>
      <c r="AG599" s="136">
        <v>24091</v>
      </c>
      <c r="AH599" s="34">
        <v>24336.799999999999</v>
      </c>
      <c r="AI599" s="34">
        <v>0</v>
      </c>
      <c r="AJ599" s="34">
        <v>245.8</v>
      </c>
      <c r="AK599" s="34">
        <v>245.8</v>
      </c>
      <c r="AL599" s="34">
        <v>24091</v>
      </c>
      <c r="AM599" s="34">
        <v>24091</v>
      </c>
      <c r="AN599" s="34">
        <v>0</v>
      </c>
      <c r="AO599" s="34">
        <v>35729.745710999996</v>
      </c>
      <c r="AP599" s="34">
        <v>35483.945710999993</v>
      </c>
      <c r="AQ599" s="34">
        <v>245.80000000000291</v>
      </c>
      <c r="AR599" s="34">
        <v>-22201</v>
      </c>
      <c r="AS599" s="34">
        <v>0</v>
      </c>
    </row>
    <row r="600" spans="2:45" s="1" customFormat="1" ht="14.25" x14ac:dyDescent="0.2">
      <c r="B600" s="31" t="s">
        <v>4794</v>
      </c>
      <c r="C600" s="32" t="s">
        <v>3638</v>
      </c>
      <c r="D600" s="31" t="s">
        <v>3639</v>
      </c>
      <c r="E600" s="31" t="s">
        <v>13</v>
      </c>
      <c r="F600" s="31" t="s">
        <v>11</v>
      </c>
      <c r="G600" s="31" t="s">
        <v>19</v>
      </c>
      <c r="H600" s="31" t="s">
        <v>20</v>
      </c>
      <c r="I600" s="31" t="s">
        <v>10</v>
      </c>
      <c r="J600" s="31" t="s">
        <v>12</v>
      </c>
      <c r="K600" s="31" t="s">
        <v>3640</v>
      </c>
      <c r="L600" s="33">
        <v>4147</v>
      </c>
      <c r="M600" s="150">
        <v>147539.06022699998</v>
      </c>
      <c r="N600" s="34">
        <v>-64832</v>
      </c>
      <c r="O600" s="34">
        <v>26332.017230400004</v>
      </c>
      <c r="P600" s="30">
        <v>128770.06022699998</v>
      </c>
      <c r="Q600" s="35">
        <v>13393.230808</v>
      </c>
      <c r="R600" s="36">
        <v>0</v>
      </c>
      <c r="S600" s="36">
        <v>5796.1725622879394</v>
      </c>
      <c r="T600" s="36">
        <v>2497.8274377120606</v>
      </c>
      <c r="U600" s="37">
        <v>8294.0447254218052</v>
      </c>
      <c r="V600" s="38">
        <v>21687.275533421805</v>
      </c>
      <c r="W600" s="34">
        <v>150457.33576042179</v>
      </c>
      <c r="X600" s="34">
        <v>10867.823554287956</v>
      </c>
      <c r="Y600" s="33">
        <v>139589.51220613383</v>
      </c>
      <c r="Z600" s="144">
        <v>0</v>
      </c>
      <c r="AA600" s="34">
        <v>11972.042310046971</v>
      </c>
      <c r="AB600" s="34">
        <v>31077.255354608766</v>
      </c>
      <c r="AC600" s="34">
        <v>17383.03</v>
      </c>
      <c r="AD600" s="34">
        <v>8232.3148025999981</v>
      </c>
      <c r="AE600" s="34">
        <v>213</v>
      </c>
      <c r="AF600" s="34">
        <v>68877.642467255733</v>
      </c>
      <c r="AG600" s="136">
        <v>68699</v>
      </c>
      <c r="AH600" s="34">
        <v>73099</v>
      </c>
      <c r="AI600" s="34">
        <v>0</v>
      </c>
      <c r="AJ600" s="34">
        <v>4400</v>
      </c>
      <c r="AK600" s="34">
        <v>4400</v>
      </c>
      <c r="AL600" s="34">
        <v>68699</v>
      </c>
      <c r="AM600" s="34">
        <v>68699</v>
      </c>
      <c r="AN600" s="34">
        <v>0</v>
      </c>
      <c r="AO600" s="34">
        <v>128770.06022699998</v>
      </c>
      <c r="AP600" s="34">
        <v>124370.06022699998</v>
      </c>
      <c r="AQ600" s="34">
        <v>4400</v>
      </c>
      <c r="AR600" s="34">
        <v>-64832</v>
      </c>
      <c r="AS600" s="34">
        <v>0</v>
      </c>
    </row>
    <row r="601" spans="2:45" s="1" customFormat="1" ht="14.25" x14ac:dyDescent="0.2">
      <c r="B601" s="31" t="s">
        <v>4794</v>
      </c>
      <c r="C601" s="32" t="s">
        <v>2380</v>
      </c>
      <c r="D601" s="31" t="s">
        <v>2381</v>
      </c>
      <c r="E601" s="31" t="s">
        <v>13</v>
      </c>
      <c r="F601" s="31" t="s">
        <v>11</v>
      </c>
      <c r="G601" s="31" t="s">
        <v>19</v>
      </c>
      <c r="H601" s="31" t="s">
        <v>20</v>
      </c>
      <c r="I601" s="31" t="s">
        <v>10</v>
      </c>
      <c r="J601" s="31" t="s">
        <v>14</v>
      </c>
      <c r="K601" s="31" t="s">
        <v>2382</v>
      </c>
      <c r="L601" s="33">
        <v>7951</v>
      </c>
      <c r="M601" s="150">
        <v>449799.50550299999</v>
      </c>
      <c r="N601" s="34">
        <v>-173723.51999999999</v>
      </c>
      <c r="O601" s="34">
        <v>131947.95520912341</v>
      </c>
      <c r="P601" s="30">
        <v>233463.78550299996</v>
      </c>
      <c r="Q601" s="35">
        <v>30632.673792000001</v>
      </c>
      <c r="R601" s="36">
        <v>0</v>
      </c>
      <c r="S601" s="36">
        <v>13696.019587433831</v>
      </c>
      <c r="T601" s="36">
        <v>2205.9804125661685</v>
      </c>
      <c r="U601" s="37">
        <v>15902.085751586394</v>
      </c>
      <c r="V601" s="38">
        <v>46534.759543586391</v>
      </c>
      <c r="W601" s="34">
        <v>279998.54504658637</v>
      </c>
      <c r="X601" s="34">
        <v>25680.036726433842</v>
      </c>
      <c r="Y601" s="33">
        <v>254318.50832015253</v>
      </c>
      <c r="Z601" s="144">
        <v>0</v>
      </c>
      <c r="AA601" s="34">
        <v>7973.5661890221518</v>
      </c>
      <c r="AB601" s="34">
        <v>39830.121578253384</v>
      </c>
      <c r="AC601" s="34">
        <v>33328.31</v>
      </c>
      <c r="AD601" s="34">
        <v>9050.2195461634492</v>
      </c>
      <c r="AE601" s="34">
        <v>773.09</v>
      </c>
      <c r="AF601" s="34">
        <v>90955.307313438985</v>
      </c>
      <c r="AG601" s="136">
        <v>197083</v>
      </c>
      <c r="AH601" s="34">
        <v>221772.79999999999</v>
      </c>
      <c r="AI601" s="34">
        <v>8966</v>
      </c>
      <c r="AJ601" s="34">
        <v>33655.800000000003</v>
      </c>
      <c r="AK601" s="34">
        <v>24689.800000000003</v>
      </c>
      <c r="AL601" s="34">
        <v>188117</v>
      </c>
      <c r="AM601" s="34">
        <v>188117</v>
      </c>
      <c r="AN601" s="34">
        <v>0</v>
      </c>
      <c r="AO601" s="34">
        <v>233463.78550299996</v>
      </c>
      <c r="AP601" s="34">
        <v>208773.98550299997</v>
      </c>
      <c r="AQ601" s="34">
        <v>24689.799999999988</v>
      </c>
      <c r="AR601" s="34">
        <v>-173723.51999999999</v>
      </c>
      <c r="AS601" s="34">
        <v>0</v>
      </c>
    </row>
    <row r="602" spans="2:45" s="1" customFormat="1" ht="14.25" x14ac:dyDescent="0.2">
      <c r="B602" s="31" t="s">
        <v>4794</v>
      </c>
      <c r="C602" s="32" t="s">
        <v>659</v>
      </c>
      <c r="D602" s="31" t="s">
        <v>660</v>
      </c>
      <c r="E602" s="31" t="s">
        <v>13</v>
      </c>
      <c r="F602" s="31" t="s">
        <v>11</v>
      </c>
      <c r="G602" s="31" t="s">
        <v>19</v>
      </c>
      <c r="H602" s="31" t="s">
        <v>20</v>
      </c>
      <c r="I602" s="31" t="s">
        <v>10</v>
      </c>
      <c r="J602" s="31" t="s">
        <v>21</v>
      </c>
      <c r="K602" s="31" t="s">
        <v>661</v>
      </c>
      <c r="L602" s="33">
        <v>195</v>
      </c>
      <c r="M602" s="150">
        <v>16580.407209999998</v>
      </c>
      <c r="N602" s="34">
        <v>-16509</v>
      </c>
      <c r="O602" s="34">
        <v>15609.7</v>
      </c>
      <c r="P602" s="30">
        <v>1665.0022099999974</v>
      </c>
      <c r="Q602" s="35">
        <v>425.95604400000002</v>
      </c>
      <c r="R602" s="36">
        <v>0</v>
      </c>
      <c r="S602" s="36">
        <v>486.71684114304406</v>
      </c>
      <c r="T602" s="36">
        <v>12279.537964000006</v>
      </c>
      <c r="U602" s="37">
        <v>12766.323647213349</v>
      </c>
      <c r="V602" s="38">
        <v>13192.279691213349</v>
      </c>
      <c r="W602" s="34">
        <v>14857.281901213346</v>
      </c>
      <c r="X602" s="34">
        <v>14857.213059143049</v>
      </c>
      <c r="Y602" s="33">
        <v>6.8842070297250757E-2</v>
      </c>
      <c r="Z602" s="144">
        <v>1054.54226079362</v>
      </c>
      <c r="AA602" s="34">
        <v>4329.6612749495325</v>
      </c>
      <c r="AB602" s="34">
        <v>2541.087306203945</v>
      </c>
      <c r="AC602" s="34">
        <v>2459.44</v>
      </c>
      <c r="AD602" s="34">
        <v>275</v>
      </c>
      <c r="AE602" s="34">
        <v>51.02</v>
      </c>
      <c r="AF602" s="34">
        <v>10710.750841947098</v>
      </c>
      <c r="AG602" s="136">
        <v>0</v>
      </c>
      <c r="AH602" s="34">
        <v>2806.5949999999998</v>
      </c>
      <c r="AI602" s="34">
        <v>0</v>
      </c>
      <c r="AJ602" s="34">
        <v>899.30000000000007</v>
      </c>
      <c r="AK602" s="34">
        <v>899.30000000000007</v>
      </c>
      <c r="AL602" s="34">
        <v>0</v>
      </c>
      <c r="AM602" s="34">
        <v>1907.2949999999998</v>
      </c>
      <c r="AN602" s="34">
        <v>1907.2949999999998</v>
      </c>
      <c r="AO602" s="34">
        <v>1665.0022099999974</v>
      </c>
      <c r="AP602" s="34">
        <v>-1141.5927900000024</v>
      </c>
      <c r="AQ602" s="34">
        <v>2806.5949999999998</v>
      </c>
      <c r="AR602" s="34">
        <v>-16509</v>
      </c>
      <c r="AS602" s="34">
        <v>0</v>
      </c>
    </row>
    <row r="603" spans="2:45" s="1" customFormat="1" ht="14.25" x14ac:dyDescent="0.2">
      <c r="B603" s="31" t="s">
        <v>4794</v>
      </c>
      <c r="C603" s="32" t="s">
        <v>448</v>
      </c>
      <c r="D603" s="31" t="s">
        <v>449</v>
      </c>
      <c r="E603" s="31" t="s">
        <v>13</v>
      </c>
      <c r="F603" s="31" t="s">
        <v>11</v>
      </c>
      <c r="G603" s="31" t="s">
        <v>19</v>
      </c>
      <c r="H603" s="31" t="s">
        <v>73</v>
      </c>
      <c r="I603" s="31" t="s">
        <v>10</v>
      </c>
      <c r="J603" s="31" t="s">
        <v>12</v>
      </c>
      <c r="K603" s="31" t="s">
        <v>450</v>
      </c>
      <c r="L603" s="33">
        <v>1153</v>
      </c>
      <c r="M603" s="150">
        <v>64429.687894000002</v>
      </c>
      <c r="N603" s="34">
        <v>-20492</v>
      </c>
      <c r="O603" s="34">
        <v>9418.6247103351652</v>
      </c>
      <c r="P603" s="30">
        <v>85700.887893999985</v>
      </c>
      <c r="Q603" s="35">
        <v>4656.6877379999996</v>
      </c>
      <c r="R603" s="36">
        <v>0</v>
      </c>
      <c r="S603" s="36">
        <v>1473.4246697148515</v>
      </c>
      <c r="T603" s="36">
        <v>832.57533028514854</v>
      </c>
      <c r="U603" s="37">
        <v>2306.0124351124527</v>
      </c>
      <c r="V603" s="38">
        <v>6962.7001731124528</v>
      </c>
      <c r="W603" s="34">
        <v>92663.588067112432</v>
      </c>
      <c r="X603" s="34">
        <v>2762.6712557148421</v>
      </c>
      <c r="Y603" s="33">
        <v>89900.91681139759</v>
      </c>
      <c r="Z603" s="144">
        <v>0</v>
      </c>
      <c r="AA603" s="34">
        <v>3292.3422193372044</v>
      </c>
      <c r="AB603" s="34">
        <v>7861.56259258727</v>
      </c>
      <c r="AC603" s="34">
        <v>4833.05</v>
      </c>
      <c r="AD603" s="34">
        <v>0</v>
      </c>
      <c r="AE603" s="34">
        <v>0</v>
      </c>
      <c r="AF603" s="34">
        <v>15986.954811924476</v>
      </c>
      <c r="AG603" s="136">
        <v>47065</v>
      </c>
      <c r="AH603" s="34">
        <v>47460.2</v>
      </c>
      <c r="AI603" s="34">
        <v>0</v>
      </c>
      <c r="AJ603" s="34">
        <v>395.20000000000005</v>
      </c>
      <c r="AK603" s="34">
        <v>395.20000000000005</v>
      </c>
      <c r="AL603" s="34">
        <v>47065</v>
      </c>
      <c r="AM603" s="34">
        <v>47065</v>
      </c>
      <c r="AN603" s="34">
        <v>0</v>
      </c>
      <c r="AO603" s="34">
        <v>85700.887893999985</v>
      </c>
      <c r="AP603" s="34">
        <v>85305.687893999988</v>
      </c>
      <c r="AQ603" s="34">
        <v>395.19999999999709</v>
      </c>
      <c r="AR603" s="34">
        <v>-20492</v>
      </c>
      <c r="AS603" s="34">
        <v>0</v>
      </c>
    </row>
    <row r="604" spans="2:45" s="1" customFormat="1" ht="14.25" x14ac:dyDescent="0.2">
      <c r="B604" s="31" t="s">
        <v>4794</v>
      </c>
      <c r="C604" s="32" t="s">
        <v>1610</v>
      </c>
      <c r="D604" s="31" t="s">
        <v>1611</v>
      </c>
      <c r="E604" s="31" t="s">
        <v>13</v>
      </c>
      <c r="F604" s="31" t="s">
        <v>11</v>
      </c>
      <c r="G604" s="31" t="s">
        <v>19</v>
      </c>
      <c r="H604" s="31" t="s">
        <v>73</v>
      </c>
      <c r="I604" s="31" t="s">
        <v>10</v>
      </c>
      <c r="J604" s="31" t="s">
        <v>12</v>
      </c>
      <c r="K604" s="31" t="s">
        <v>1612</v>
      </c>
      <c r="L604" s="33">
        <v>3885</v>
      </c>
      <c r="M604" s="150">
        <v>85699.442171000002</v>
      </c>
      <c r="N604" s="34">
        <v>-84177</v>
      </c>
      <c r="O604" s="34">
        <v>31540.331576836768</v>
      </c>
      <c r="P604" s="30">
        <v>49555.792171000008</v>
      </c>
      <c r="Q604" s="35">
        <v>7096.625059</v>
      </c>
      <c r="R604" s="36">
        <v>0</v>
      </c>
      <c r="S604" s="36">
        <v>5218.881610287719</v>
      </c>
      <c r="T604" s="36">
        <v>2551.118389712281</v>
      </c>
      <c r="U604" s="37">
        <v>7770.041899750111</v>
      </c>
      <c r="V604" s="38">
        <v>14866.666958750111</v>
      </c>
      <c r="W604" s="34">
        <v>64422.459129750117</v>
      </c>
      <c r="X604" s="34">
        <v>9785.4030192877181</v>
      </c>
      <c r="Y604" s="33">
        <v>54637.056110462399</v>
      </c>
      <c r="Z604" s="144">
        <v>0</v>
      </c>
      <c r="AA604" s="34">
        <v>16404.927010898013</v>
      </c>
      <c r="AB604" s="34">
        <v>13538.042909982307</v>
      </c>
      <c r="AC604" s="34">
        <v>16284.8</v>
      </c>
      <c r="AD604" s="34">
        <v>6174.025239999999</v>
      </c>
      <c r="AE604" s="34">
        <v>0</v>
      </c>
      <c r="AF604" s="34">
        <v>52401.795160880327</v>
      </c>
      <c r="AG604" s="136">
        <v>28636</v>
      </c>
      <c r="AH604" s="34">
        <v>48033.35</v>
      </c>
      <c r="AI604" s="34">
        <v>1118</v>
      </c>
      <c r="AJ604" s="34">
        <v>4560.2</v>
      </c>
      <c r="AK604" s="34">
        <v>3442.2</v>
      </c>
      <c r="AL604" s="34">
        <v>27518</v>
      </c>
      <c r="AM604" s="34">
        <v>43473.15</v>
      </c>
      <c r="AN604" s="34">
        <v>15955.150000000001</v>
      </c>
      <c r="AO604" s="34">
        <v>49555.792171000008</v>
      </c>
      <c r="AP604" s="34">
        <v>30158.44217100001</v>
      </c>
      <c r="AQ604" s="34">
        <v>19397.350000000006</v>
      </c>
      <c r="AR604" s="34">
        <v>-84177</v>
      </c>
      <c r="AS604" s="34">
        <v>0</v>
      </c>
    </row>
    <row r="605" spans="2:45" s="1" customFormat="1" ht="14.25" x14ac:dyDescent="0.2">
      <c r="B605" s="31" t="s">
        <v>4794</v>
      </c>
      <c r="C605" s="32" t="s">
        <v>1304</v>
      </c>
      <c r="D605" s="31" t="s">
        <v>1305</v>
      </c>
      <c r="E605" s="31" t="s">
        <v>13</v>
      </c>
      <c r="F605" s="31" t="s">
        <v>11</v>
      </c>
      <c r="G605" s="31" t="s">
        <v>19</v>
      </c>
      <c r="H605" s="31" t="s">
        <v>73</v>
      </c>
      <c r="I605" s="31" t="s">
        <v>10</v>
      </c>
      <c r="J605" s="31" t="s">
        <v>12</v>
      </c>
      <c r="K605" s="31" t="s">
        <v>1306</v>
      </c>
      <c r="L605" s="33">
        <v>1992</v>
      </c>
      <c r="M605" s="150">
        <v>65291.889551</v>
      </c>
      <c r="N605" s="34">
        <v>-10092</v>
      </c>
      <c r="O605" s="34">
        <v>0</v>
      </c>
      <c r="P605" s="30">
        <v>47726.889551</v>
      </c>
      <c r="Q605" s="35">
        <v>3416.2762029999999</v>
      </c>
      <c r="R605" s="36">
        <v>0</v>
      </c>
      <c r="S605" s="36">
        <v>3424.2927405727437</v>
      </c>
      <c r="T605" s="36">
        <v>559.7072594272563</v>
      </c>
      <c r="U605" s="37">
        <v>3984.0214837328758</v>
      </c>
      <c r="V605" s="38">
        <v>7400.2976867328762</v>
      </c>
      <c r="W605" s="34">
        <v>55127.187237732876</v>
      </c>
      <c r="X605" s="34">
        <v>6420.5488885727464</v>
      </c>
      <c r="Y605" s="33">
        <v>48706.63834916013</v>
      </c>
      <c r="Z605" s="144">
        <v>0</v>
      </c>
      <c r="AA605" s="34">
        <v>3479.6965971459385</v>
      </c>
      <c r="AB605" s="34">
        <v>9081.4532501924641</v>
      </c>
      <c r="AC605" s="34">
        <v>8349.89</v>
      </c>
      <c r="AD605" s="34">
        <v>456</v>
      </c>
      <c r="AE605" s="34">
        <v>712.99</v>
      </c>
      <c r="AF605" s="34">
        <v>22080.029847338403</v>
      </c>
      <c r="AG605" s="136">
        <v>22521</v>
      </c>
      <c r="AH605" s="34">
        <v>24062</v>
      </c>
      <c r="AI605" s="34">
        <v>0</v>
      </c>
      <c r="AJ605" s="34">
        <v>1541</v>
      </c>
      <c r="AK605" s="34">
        <v>1541</v>
      </c>
      <c r="AL605" s="34">
        <v>22521</v>
      </c>
      <c r="AM605" s="34">
        <v>22521</v>
      </c>
      <c r="AN605" s="34">
        <v>0</v>
      </c>
      <c r="AO605" s="34">
        <v>47726.889551</v>
      </c>
      <c r="AP605" s="34">
        <v>46185.889551</v>
      </c>
      <c r="AQ605" s="34">
        <v>1541</v>
      </c>
      <c r="AR605" s="34">
        <v>-10092</v>
      </c>
      <c r="AS605" s="34">
        <v>0</v>
      </c>
    </row>
    <row r="606" spans="2:45" s="1" customFormat="1" ht="14.25" x14ac:dyDescent="0.2">
      <c r="B606" s="31" t="s">
        <v>4794</v>
      </c>
      <c r="C606" s="32" t="s">
        <v>1517</v>
      </c>
      <c r="D606" s="31" t="s">
        <v>1518</v>
      </c>
      <c r="E606" s="31" t="s">
        <v>13</v>
      </c>
      <c r="F606" s="31" t="s">
        <v>11</v>
      </c>
      <c r="G606" s="31" t="s">
        <v>19</v>
      </c>
      <c r="H606" s="31" t="s">
        <v>73</v>
      </c>
      <c r="I606" s="31" t="s">
        <v>10</v>
      </c>
      <c r="J606" s="31" t="s">
        <v>21</v>
      </c>
      <c r="K606" s="31" t="s">
        <v>1519</v>
      </c>
      <c r="L606" s="33">
        <v>601</v>
      </c>
      <c r="M606" s="150">
        <v>23427.276623000002</v>
      </c>
      <c r="N606" s="34">
        <v>-12750</v>
      </c>
      <c r="O606" s="34">
        <v>12240</v>
      </c>
      <c r="P606" s="30">
        <v>19649.276622999998</v>
      </c>
      <c r="Q606" s="35">
        <v>1980.889232</v>
      </c>
      <c r="R606" s="36">
        <v>0</v>
      </c>
      <c r="S606" s="36">
        <v>1471.513366857708</v>
      </c>
      <c r="T606" s="36">
        <v>-14.565134491205299</v>
      </c>
      <c r="U606" s="37">
        <v>1456.9560889645543</v>
      </c>
      <c r="V606" s="38">
        <v>3437.845320964554</v>
      </c>
      <c r="W606" s="34">
        <v>23087.12194396455</v>
      </c>
      <c r="X606" s="34">
        <v>2759.0875628577087</v>
      </c>
      <c r="Y606" s="33">
        <v>20328.034381106841</v>
      </c>
      <c r="Z606" s="144">
        <v>0</v>
      </c>
      <c r="AA606" s="34">
        <v>1536.0553765651805</v>
      </c>
      <c r="AB606" s="34">
        <v>4065.7539908269305</v>
      </c>
      <c r="AC606" s="34">
        <v>2978.89</v>
      </c>
      <c r="AD606" s="34">
        <v>497.61225287500002</v>
      </c>
      <c r="AE606" s="34">
        <v>0</v>
      </c>
      <c r="AF606" s="34">
        <v>9078.3116202671117</v>
      </c>
      <c r="AG606" s="136">
        <v>8462</v>
      </c>
      <c r="AH606" s="34">
        <v>8972</v>
      </c>
      <c r="AI606" s="34">
        <v>0</v>
      </c>
      <c r="AJ606" s="34">
        <v>510</v>
      </c>
      <c r="AK606" s="34">
        <v>510</v>
      </c>
      <c r="AL606" s="34">
        <v>8462</v>
      </c>
      <c r="AM606" s="34">
        <v>8462</v>
      </c>
      <c r="AN606" s="34">
        <v>0</v>
      </c>
      <c r="AO606" s="34">
        <v>19649.276622999998</v>
      </c>
      <c r="AP606" s="34">
        <v>19139.276622999998</v>
      </c>
      <c r="AQ606" s="34">
        <v>510</v>
      </c>
      <c r="AR606" s="34">
        <v>-12750</v>
      </c>
      <c r="AS606" s="34">
        <v>0</v>
      </c>
    </row>
    <row r="607" spans="2:45" s="1" customFormat="1" ht="14.25" x14ac:dyDescent="0.2">
      <c r="B607" s="31" t="s">
        <v>4794</v>
      </c>
      <c r="C607" s="32" t="s">
        <v>4021</v>
      </c>
      <c r="D607" s="31" t="s">
        <v>4022</v>
      </c>
      <c r="E607" s="31" t="s">
        <v>13</v>
      </c>
      <c r="F607" s="31" t="s">
        <v>11</v>
      </c>
      <c r="G607" s="31" t="s">
        <v>19</v>
      </c>
      <c r="H607" s="31" t="s">
        <v>73</v>
      </c>
      <c r="I607" s="31" t="s">
        <v>10</v>
      </c>
      <c r="J607" s="31" t="s">
        <v>12</v>
      </c>
      <c r="K607" s="31" t="s">
        <v>4023</v>
      </c>
      <c r="L607" s="33">
        <v>4870</v>
      </c>
      <c r="M607" s="150">
        <v>109812.18675600001</v>
      </c>
      <c r="N607" s="34">
        <v>-26545</v>
      </c>
      <c r="O607" s="34">
        <v>0</v>
      </c>
      <c r="P607" s="30">
        <v>134410.18675600004</v>
      </c>
      <c r="Q607" s="35">
        <v>7085.3760769999999</v>
      </c>
      <c r="R607" s="36">
        <v>0</v>
      </c>
      <c r="S607" s="36">
        <v>5581.2259485735713</v>
      </c>
      <c r="T607" s="36">
        <v>4158.7740514264287</v>
      </c>
      <c r="U607" s="37">
        <v>9740.0525229814793</v>
      </c>
      <c r="V607" s="38">
        <v>16825.428599981478</v>
      </c>
      <c r="W607" s="34">
        <v>151235.61535598151</v>
      </c>
      <c r="X607" s="34">
        <v>10464.798653573584</v>
      </c>
      <c r="Y607" s="33">
        <v>140770.81670240793</v>
      </c>
      <c r="Z607" s="144">
        <v>0</v>
      </c>
      <c r="AA607" s="34">
        <v>9224.2579262292129</v>
      </c>
      <c r="AB607" s="34">
        <v>22634.559775493079</v>
      </c>
      <c r="AC607" s="34">
        <v>20413.64</v>
      </c>
      <c r="AD607" s="34">
        <v>7451.2822377860002</v>
      </c>
      <c r="AE607" s="34">
        <v>3555.55</v>
      </c>
      <c r="AF607" s="34">
        <v>63279.289939508293</v>
      </c>
      <c r="AG607" s="136">
        <v>72894</v>
      </c>
      <c r="AH607" s="34">
        <v>77743</v>
      </c>
      <c r="AI607" s="34">
        <v>0</v>
      </c>
      <c r="AJ607" s="34">
        <v>4849</v>
      </c>
      <c r="AK607" s="34">
        <v>4849</v>
      </c>
      <c r="AL607" s="34">
        <v>72894</v>
      </c>
      <c r="AM607" s="34">
        <v>72894</v>
      </c>
      <c r="AN607" s="34">
        <v>0</v>
      </c>
      <c r="AO607" s="34">
        <v>134410.18675600004</v>
      </c>
      <c r="AP607" s="34">
        <v>129561.18675600004</v>
      </c>
      <c r="AQ607" s="34">
        <v>4849</v>
      </c>
      <c r="AR607" s="34">
        <v>-26545</v>
      </c>
      <c r="AS607" s="34">
        <v>0</v>
      </c>
    </row>
    <row r="608" spans="2:45" s="1" customFormat="1" ht="14.25" x14ac:dyDescent="0.2">
      <c r="B608" s="31" t="s">
        <v>4794</v>
      </c>
      <c r="C608" s="32" t="s">
        <v>751</v>
      </c>
      <c r="D608" s="31" t="s">
        <v>752</v>
      </c>
      <c r="E608" s="31" t="s">
        <v>13</v>
      </c>
      <c r="F608" s="31" t="s">
        <v>11</v>
      </c>
      <c r="G608" s="31" t="s">
        <v>19</v>
      </c>
      <c r="H608" s="31" t="s">
        <v>73</v>
      </c>
      <c r="I608" s="31" t="s">
        <v>10</v>
      </c>
      <c r="J608" s="31" t="s">
        <v>12</v>
      </c>
      <c r="K608" s="31" t="s">
        <v>753</v>
      </c>
      <c r="L608" s="33">
        <v>1457</v>
      </c>
      <c r="M608" s="150">
        <v>40608.843372999996</v>
      </c>
      <c r="N608" s="34">
        <v>10056</v>
      </c>
      <c r="O608" s="34">
        <v>0</v>
      </c>
      <c r="P608" s="30">
        <v>66968.673372999998</v>
      </c>
      <c r="Q608" s="35">
        <v>2209.7834969999999</v>
      </c>
      <c r="R608" s="36">
        <v>0</v>
      </c>
      <c r="S608" s="36">
        <v>2359.1680708580488</v>
      </c>
      <c r="T608" s="36">
        <v>554.83192914195115</v>
      </c>
      <c r="U608" s="37">
        <v>2914.0157137544174</v>
      </c>
      <c r="V608" s="38">
        <v>5123.7992107544178</v>
      </c>
      <c r="W608" s="34">
        <v>72092.47258375441</v>
      </c>
      <c r="X608" s="34">
        <v>4423.440132858057</v>
      </c>
      <c r="Y608" s="33">
        <v>67669.032450896353</v>
      </c>
      <c r="Z608" s="144">
        <v>0</v>
      </c>
      <c r="AA608" s="34">
        <v>1475.9424603527309</v>
      </c>
      <c r="AB608" s="34">
        <v>5139.5450587230398</v>
      </c>
      <c r="AC608" s="34">
        <v>6107.33</v>
      </c>
      <c r="AD608" s="34">
        <v>488</v>
      </c>
      <c r="AE608" s="34">
        <v>0</v>
      </c>
      <c r="AF608" s="34">
        <v>13210.81751907577</v>
      </c>
      <c r="AG608" s="136">
        <v>4404</v>
      </c>
      <c r="AH608" s="34">
        <v>16303.83</v>
      </c>
      <c r="AI608" s="34">
        <v>0</v>
      </c>
      <c r="AJ608" s="34">
        <v>0</v>
      </c>
      <c r="AK608" s="34">
        <v>0</v>
      </c>
      <c r="AL608" s="34">
        <v>4404</v>
      </c>
      <c r="AM608" s="34">
        <v>16303.83</v>
      </c>
      <c r="AN608" s="34">
        <v>11899.83</v>
      </c>
      <c r="AO608" s="34">
        <v>66968.673372999998</v>
      </c>
      <c r="AP608" s="34">
        <v>55068.843372999996</v>
      </c>
      <c r="AQ608" s="34">
        <v>11899.830000000002</v>
      </c>
      <c r="AR608" s="34">
        <v>10056</v>
      </c>
      <c r="AS608" s="34">
        <v>0</v>
      </c>
    </row>
    <row r="609" spans="2:45" s="1" customFormat="1" ht="14.25" x14ac:dyDescent="0.2">
      <c r="B609" s="31" t="s">
        <v>4794</v>
      </c>
      <c r="C609" s="32" t="s">
        <v>1652</v>
      </c>
      <c r="D609" s="31" t="s">
        <v>1653</v>
      </c>
      <c r="E609" s="31" t="s">
        <v>13</v>
      </c>
      <c r="F609" s="31" t="s">
        <v>11</v>
      </c>
      <c r="G609" s="31" t="s">
        <v>19</v>
      </c>
      <c r="H609" s="31" t="s">
        <v>73</v>
      </c>
      <c r="I609" s="31" t="s">
        <v>10</v>
      </c>
      <c r="J609" s="31" t="s">
        <v>21</v>
      </c>
      <c r="K609" s="31" t="s">
        <v>1654</v>
      </c>
      <c r="L609" s="33">
        <v>573</v>
      </c>
      <c r="M609" s="150">
        <v>24039.392474</v>
      </c>
      <c r="N609" s="34">
        <v>-22404</v>
      </c>
      <c r="O609" s="34">
        <v>19306.561307669541</v>
      </c>
      <c r="P609" s="30">
        <v>-8132.7075259999983</v>
      </c>
      <c r="Q609" s="35">
        <v>3608.095703</v>
      </c>
      <c r="R609" s="36">
        <v>8132.7075259999983</v>
      </c>
      <c r="S609" s="36">
        <v>729.13421142885147</v>
      </c>
      <c r="T609" s="36">
        <v>13240.749573171583</v>
      </c>
      <c r="U609" s="37">
        <v>22102.710498895511</v>
      </c>
      <c r="V609" s="38">
        <v>25710.80620189551</v>
      </c>
      <c r="W609" s="34">
        <v>25710.80620189551</v>
      </c>
      <c r="X609" s="34">
        <v>17703.584686098395</v>
      </c>
      <c r="Y609" s="33">
        <v>8007.221515797115</v>
      </c>
      <c r="Z609" s="144">
        <v>0</v>
      </c>
      <c r="AA609" s="34">
        <v>1543.2997319232084</v>
      </c>
      <c r="AB609" s="34">
        <v>3761.4784953307917</v>
      </c>
      <c r="AC609" s="34">
        <v>2401.85</v>
      </c>
      <c r="AD609" s="34">
        <v>1899.1059359999999</v>
      </c>
      <c r="AE609" s="34">
        <v>0</v>
      </c>
      <c r="AF609" s="34">
        <v>9605.7341632539992</v>
      </c>
      <c r="AG609" s="136">
        <v>16997</v>
      </c>
      <c r="AH609" s="34">
        <v>17830.900000000001</v>
      </c>
      <c r="AI609" s="34">
        <v>0</v>
      </c>
      <c r="AJ609" s="34">
        <v>833.90000000000009</v>
      </c>
      <c r="AK609" s="34">
        <v>833.90000000000009</v>
      </c>
      <c r="AL609" s="34">
        <v>16997</v>
      </c>
      <c r="AM609" s="34">
        <v>16997</v>
      </c>
      <c r="AN609" s="34">
        <v>0</v>
      </c>
      <c r="AO609" s="34">
        <v>-8132.7075259999983</v>
      </c>
      <c r="AP609" s="34">
        <v>-8966.607525999998</v>
      </c>
      <c r="AQ609" s="34">
        <v>833.89999999999964</v>
      </c>
      <c r="AR609" s="34">
        <v>-29404</v>
      </c>
      <c r="AS609" s="34">
        <v>7000</v>
      </c>
    </row>
    <row r="610" spans="2:45" s="1" customFormat="1" ht="14.25" x14ac:dyDescent="0.2">
      <c r="B610" s="31" t="s">
        <v>4794</v>
      </c>
      <c r="C610" s="32" t="s">
        <v>430</v>
      </c>
      <c r="D610" s="31" t="s">
        <v>431</v>
      </c>
      <c r="E610" s="31" t="s">
        <v>13</v>
      </c>
      <c r="F610" s="31" t="s">
        <v>11</v>
      </c>
      <c r="G610" s="31" t="s">
        <v>19</v>
      </c>
      <c r="H610" s="31" t="s">
        <v>73</v>
      </c>
      <c r="I610" s="31" t="s">
        <v>10</v>
      </c>
      <c r="J610" s="31" t="s">
        <v>12</v>
      </c>
      <c r="K610" s="31" t="s">
        <v>432</v>
      </c>
      <c r="L610" s="33">
        <v>1164</v>
      </c>
      <c r="M610" s="150">
        <v>39991.638477</v>
      </c>
      <c r="N610" s="34">
        <v>-14326</v>
      </c>
      <c r="O610" s="34">
        <v>4910.0521812398165</v>
      </c>
      <c r="P610" s="30">
        <v>37610.598476999992</v>
      </c>
      <c r="Q610" s="35">
        <v>1863.1859400000001</v>
      </c>
      <c r="R610" s="36">
        <v>0</v>
      </c>
      <c r="S610" s="36">
        <v>1502.7236777148626</v>
      </c>
      <c r="T610" s="36">
        <v>825.27632228513744</v>
      </c>
      <c r="U610" s="37">
        <v>2328.0125537475237</v>
      </c>
      <c r="V610" s="38">
        <v>4191.1984937475236</v>
      </c>
      <c r="W610" s="34">
        <v>41801.796970747513</v>
      </c>
      <c r="X610" s="34">
        <v>2817.60689571486</v>
      </c>
      <c r="Y610" s="33">
        <v>38984.190075032653</v>
      </c>
      <c r="Z610" s="144">
        <v>0</v>
      </c>
      <c r="AA610" s="34">
        <v>17552.606672772454</v>
      </c>
      <c r="AB610" s="34">
        <v>6099.1990497927472</v>
      </c>
      <c r="AC610" s="34">
        <v>7563.93</v>
      </c>
      <c r="AD610" s="34">
        <v>862.8513992500001</v>
      </c>
      <c r="AE610" s="34">
        <v>0</v>
      </c>
      <c r="AF610" s="34">
        <v>32078.587121815202</v>
      </c>
      <c r="AG610" s="136">
        <v>5000</v>
      </c>
      <c r="AH610" s="34">
        <v>16257.96</v>
      </c>
      <c r="AI610" s="34">
        <v>0</v>
      </c>
      <c r="AJ610" s="34">
        <v>3232.8</v>
      </c>
      <c r="AK610" s="34">
        <v>3232.8</v>
      </c>
      <c r="AL610" s="34">
        <v>5000</v>
      </c>
      <c r="AM610" s="34">
        <v>13025.16</v>
      </c>
      <c r="AN610" s="34">
        <v>8025.16</v>
      </c>
      <c r="AO610" s="34">
        <v>37610.598476999992</v>
      </c>
      <c r="AP610" s="34">
        <v>26352.63847699999</v>
      </c>
      <c r="AQ610" s="34">
        <v>11257.96</v>
      </c>
      <c r="AR610" s="34">
        <v>-14326</v>
      </c>
      <c r="AS610" s="34">
        <v>0</v>
      </c>
    </row>
    <row r="611" spans="2:45" s="1" customFormat="1" ht="14.25" x14ac:dyDescent="0.2">
      <c r="B611" s="31" t="s">
        <v>4794</v>
      </c>
      <c r="C611" s="32" t="s">
        <v>156</v>
      </c>
      <c r="D611" s="31" t="s">
        <v>157</v>
      </c>
      <c r="E611" s="31" t="s">
        <v>13</v>
      </c>
      <c r="F611" s="31" t="s">
        <v>11</v>
      </c>
      <c r="G611" s="31" t="s">
        <v>19</v>
      </c>
      <c r="H611" s="31" t="s">
        <v>73</v>
      </c>
      <c r="I611" s="31" t="s">
        <v>10</v>
      </c>
      <c r="J611" s="31" t="s">
        <v>12</v>
      </c>
      <c r="K611" s="31" t="s">
        <v>158</v>
      </c>
      <c r="L611" s="33">
        <v>1233</v>
      </c>
      <c r="M611" s="150">
        <v>38804.478155999997</v>
      </c>
      <c r="N611" s="34">
        <v>-23954</v>
      </c>
      <c r="O611" s="34">
        <v>7251.4543974295684</v>
      </c>
      <c r="P611" s="30">
        <v>29057.578156000003</v>
      </c>
      <c r="Q611" s="35">
        <v>1481.8963249999999</v>
      </c>
      <c r="R611" s="36">
        <v>0</v>
      </c>
      <c r="S611" s="36">
        <v>670.63833142882891</v>
      </c>
      <c r="T611" s="36">
        <v>1795.3616685711711</v>
      </c>
      <c r="U611" s="37">
        <v>2466.0132979129698</v>
      </c>
      <c r="V611" s="38">
        <v>3947.90962291297</v>
      </c>
      <c r="W611" s="34">
        <v>33005.487778912975</v>
      </c>
      <c r="X611" s="34">
        <v>1257.4468714288305</v>
      </c>
      <c r="Y611" s="33">
        <v>31748.040907484145</v>
      </c>
      <c r="Z611" s="144">
        <v>0</v>
      </c>
      <c r="AA611" s="34">
        <v>2475.295803150249</v>
      </c>
      <c r="AB611" s="34">
        <v>7176.3826091133924</v>
      </c>
      <c r="AC611" s="34">
        <v>5644.78</v>
      </c>
      <c r="AD611" s="34">
        <v>1140.7459932749998</v>
      </c>
      <c r="AE611" s="34">
        <v>0</v>
      </c>
      <c r="AF611" s="34">
        <v>16437.20440553864</v>
      </c>
      <c r="AG611" s="136">
        <v>36529</v>
      </c>
      <c r="AH611" s="34">
        <v>37241.1</v>
      </c>
      <c r="AI611" s="34">
        <v>0</v>
      </c>
      <c r="AJ611" s="34">
        <v>712.1</v>
      </c>
      <c r="AK611" s="34">
        <v>712.1</v>
      </c>
      <c r="AL611" s="34">
        <v>36529</v>
      </c>
      <c r="AM611" s="34">
        <v>36529</v>
      </c>
      <c r="AN611" s="34">
        <v>0</v>
      </c>
      <c r="AO611" s="34">
        <v>29057.578156000003</v>
      </c>
      <c r="AP611" s="34">
        <v>28345.478156000005</v>
      </c>
      <c r="AQ611" s="34">
        <v>712.09999999999854</v>
      </c>
      <c r="AR611" s="34">
        <v>-23954</v>
      </c>
      <c r="AS611" s="34">
        <v>0</v>
      </c>
    </row>
    <row r="612" spans="2:45" s="1" customFormat="1" ht="14.25" x14ac:dyDescent="0.2">
      <c r="B612" s="31" t="s">
        <v>4794</v>
      </c>
      <c r="C612" s="32" t="s">
        <v>204</v>
      </c>
      <c r="D612" s="31" t="s">
        <v>205</v>
      </c>
      <c r="E612" s="31" t="s">
        <v>13</v>
      </c>
      <c r="F612" s="31" t="s">
        <v>11</v>
      </c>
      <c r="G612" s="31" t="s">
        <v>19</v>
      </c>
      <c r="H612" s="31" t="s">
        <v>73</v>
      </c>
      <c r="I612" s="31" t="s">
        <v>10</v>
      </c>
      <c r="J612" s="31" t="s">
        <v>21</v>
      </c>
      <c r="K612" s="31" t="s">
        <v>206</v>
      </c>
      <c r="L612" s="33">
        <v>672</v>
      </c>
      <c r="M612" s="150">
        <v>29985.205508999999</v>
      </c>
      <c r="N612" s="34">
        <v>-31037</v>
      </c>
      <c r="O612" s="34">
        <v>20307.640090454945</v>
      </c>
      <c r="P612" s="30">
        <v>-3080.3624909999999</v>
      </c>
      <c r="Q612" s="35">
        <v>1540.0969230000001</v>
      </c>
      <c r="R612" s="36">
        <v>3080.3624909999999</v>
      </c>
      <c r="S612" s="36">
        <v>536.66790857163471</v>
      </c>
      <c r="T612" s="36">
        <v>16010.989558753223</v>
      </c>
      <c r="U612" s="37">
        <v>19628.12580248592</v>
      </c>
      <c r="V612" s="38">
        <v>21168.222725485921</v>
      </c>
      <c r="W612" s="34">
        <v>21168.222725485921</v>
      </c>
      <c r="X612" s="34">
        <v>20243.379916026581</v>
      </c>
      <c r="Y612" s="33">
        <v>924.84280945934006</v>
      </c>
      <c r="Z612" s="144">
        <v>0</v>
      </c>
      <c r="AA612" s="34">
        <v>2245.2197067146499</v>
      </c>
      <c r="AB612" s="34">
        <v>5219.2169650584956</v>
      </c>
      <c r="AC612" s="34">
        <v>2816.83</v>
      </c>
      <c r="AD612" s="34">
        <v>2176.0611262499997</v>
      </c>
      <c r="AE612" s="34">
        <v>0</v>
      </c>
      <c r="AF612" s="34">
        <v>12457.327798023143</v>
      </c>
      <c r="AG612" s="136">
        <v>5900</v>
      </c>
      <c r="AH612" s="34">
        <v>7329.4319999999998</v>
      </c>
      <c r="AI612" s="34">
        <v>0</v>
      </c>
      <c r="AJ612" s="34">
        <v>756.6</v>
      </c>
      <c r="AK612" s="34">
        <v>756.6</v>
      </c>
      <c r="AL612" s="34">
        <v>5900</v>
      </c>
      <c r="AM612" s="34">
        <v>6572.8319999999994</v>
      </c>
      <c r="AN612" s="34">
        <v>672.83199999999943</v>
      </c>
      <c r="AO612" s="34">
        <v>-3080.3624909999999</v>
      </c>
      <c r="AP612" s="34">
        <v>-4509.7944909999987</v>
      </c>
      <c r="AQ612" s="34">
        <v>1429.4319999999993</v>
      </c>
      <c r="AR612" s="34">
        <v>-31037</v>
      </c>
      <c r="AS612" s="34">
        <v>0</v>
      </c>
    </row>
    <row r="613" spans="2:45" s="1" customFormat="1" ht="14.25" x14ac:dyDescent="0.2">
      <c r="B613" s="31" t="s">
        <v>4794</v>
      </c>
      <c r="C613" s="32" t="s">
        <v>2213</v>
      </c>
      <c r="D613" s="31" t="s">
        <v>2214</v>
      </c>
      <c r="E613" s="31" t="s">
        <v>13</v>
      </c>
      <c r="F613" s="31" t="s">
        <v>11</v>
      </c>
      <c r="G613" s="31" t="s">
        <v>19</v>
      </c>
      <c r="H613" s="31" t="s">
        <v>73</v>
      </c>
      <c r="I613" s="31" t="s">
        <v>10</v>
      </c>
      <c r="J613" s="31" t="s">
        <v>12</v>
      </c>
      <c r="K613" s="31" t="s">
        <v>2215</v>
      </c>
      <c r="L613" s="33">
        <v>2166</v>
      </c>
      <c r="M613" s="150">
        <v>72438.819893000007</v>
      </c>
      <c r="N613" s="34">
        <v>-15141</v>
      </c>
      <c r="O613" s="34">
        <v>4308.3854462452937</v>
      </c>
      <c r="P613" s="30">
        <v>83015.359893000001</v>
      </c>
      <c r="Q613" s="35">
        <v>1917.149973</v>
      </c>
      <c r="R613" s="36">
        <v>0</v>
      </c>
      <c r="S613" s="36">
        <v>70.40465828574132</v>
      </c>
      <c r="T613" s="36">
        <v>4261.5953417142591</v>
      </c>
      <c r="U613" s="37">
        <v>4332.0233603240004</v>
      </c>
      <c r="V613" s="38">
        <v>6249.1733333240009</v>
      </c>
      <c r="W613" s="34">
        <v>89264.533226323998</v>
      </c>
      <c r="X613" s="34">
        <v>132.00873428572959</v>
      </c>
      <c r="Y613" s="33">
        <v>89132.524492038268</v>
      </c>
      <c r="Z613" s="144">
        <v>0</v>
      </c>
      <c r="AA613" s="34">
        <v>4401.7204830952878</v>
      </c>
      <c r="AB613" s="34">
        <v>6543.9491140879691</v>
      </c>
      <c r="AC613" s="34">
        <v>9079.25</v>
      </c>
      <c r="AD613" s="34">
        <v>3572.03557101048</v>
      </c>
      <c r="AE613" s="34">
        <v>0</v>
      </c>
      <c r="AF613" s="34">
        <v>23596.955168193737</v>
      </c>
      <c r="AG613" s="136">
        <v>17178</v>
      </c>
      <c r="AH613" s="34">
        <v>25717.539999999997</v>
      </c>
      <c r="AI613" s="34">
        <v>0</v>
      </c>
      <c r="AJ613" s="34">
        <v>1480</v>
      </c>
      <c r="AK613" s="34">
        <v>1480</v>
      </c>
      <c r="AL613" s="34">
        <v>17178</v>
      </c>
      <c r="AM613" s="34">
        <v>24237.539999999997</v>
      </c>
      <c r="AN613" s="34">
        <v>7059.5399999999972</v>
      </c>
      <c r="AO613" s="34">
        <v>83015.359893000001</v>
      </c>
      <c r="AP613" s="34">
        <v>74475.819893000007</v>
      </c>
      <c r="AQ613" s="34">
        <v>8539.5399999999936</v>
      </c>
      <c r="AR613" s="34">
        <v>-15141</v>
      </c>
      <c r="AS613" s="34">
        <v>0</v>
      </c>
    </row>
    <row r="614" spans="2:45" s="1" customFormat="1" ht="14.25" x14ac:dyDescent="0.2">
      <c r="B614" s="31" t="s">
        <v>4794</v>
      </c>
      <c r="C614" s="32" t="s">
        <v>1217</v>
      </c>
      <c r="D614" s="31" t="s">
        <v>1218</v>
      </c>
      <c r="E614" s="31" t="s">
        <v>13</v>
      </c>
      <c r="F614" s="31" t="s">
        <v>11</v>
      </c>
      <c r="G614" s="31" t="s">
        <v>19</v>
      </c>
      <c r="H614" s="31" t="s">
        <v>73</v>
      </c>
      <c r="I614" s="31" t="s">
        <v>10</v>
      </c>
      <c r="J614" s="31" t="s">
        <v>21</v>
      </c>
      <c r="K614" s="31" t="s">
        <v>1219</v>
      </c>
      <c r="L614" s="33">
        <v>546</v>
      </c>
      <c r="M614" s="150">
        <v>11031.501817999999</v>
      </c>
      <c r="N614" s="34">
        <v>50907</v>
      </c>
      <c r="O614" s="34">
        <v>0</v>
      </c>
      <c r="P614" s="30">
        <v>67278.927817999996</v>
      </c>
      <c r="Q614" s="35">
        <v>819.01083800000004</v>
      </c>
      <c r="R614" s="36">
        <v>0</v>
      </c>
      <c r="S614" s="36">
        <v>935.83920914321664</v>
      </c>
      <c r="T614" s="36">
        <v>156.16079085678336</v>
      </c>
      <c r="U614" s="37">
        <v>1092.0058886135291</v>
      </c>
      <c r="V614" s="38">
        <v>1911.016726613529</v>
      </c>
      <c r="W614" s="34">
        <v>69189.944544613521</v>
      </c>
      <c r="X614" s="34">
        <v>1754.698517143217</v>
      </c>
      <c r="Y614" s="33">
        <v>67435.246027470304</v>
      </c>
      <c r="Z614" s="144">
        <v>0</v>
      </c>
      <c r="AA614" s="34">
        <v>926.56976749401952</v>
      </c>
      <c r="AB614" s="34">
        <v>6598.0303532608305</v>
      </c>
      <c r="AC614" s="34">
        <v>2288.6799999999998</v>
      </c>
      <c r="AD614" s="34">
        <v>2603.9493790249999</v>
      </c>
      <c r="AE614" s="34">
        <v>2245.4899999999998</v>
      </c>
      <c r="AF614" s="34">
        <v>14662.719499779849</v>
      </c>
      <c r="AG614" s="136">
        <v>0</v>
      </c>
      <c r="AH614" s="34">
        <v>5340.4259999999995</v>
      </c>
      <c r="AI614" s="34">
        <v>0</v>
      </c>
      <c r="AJ614" s="34">
        <v>0</v>
      </c>
      <c r="AK614" s="34">
        <v>0</v>
      </c>
      <c r="AL614" s="34">
        <v>0</v>
      </c>
      <c r="AM614" s="34">
        <v>5340.4259999999995</v>
      </c>
      <c r="AN614" s="34">
        <v>5340.4259999999995</v>
      </c>
      <c r="AO614" s="34">
        <v>67278.927817999996</v>
      </c>
      <c r="AP614" s="34">
        <v>61938.501817999997</v>
      </c>
      <c r="AQ614" s="34">
        <v>5340.4260000000068</v>
      </c>
      <c r="AR614" s="34">
        <v>6264</v>
      </c>
      <c r="AS614" s="34">
        <v>44643</v>
      </c>
    </row>
    <row r="615" spans="2:45" s="1" customFormat="1" ht="14.25" x14ac:dyDescent="0.2">
      <c r="B615" s="31" t="s">
        <v>4794</v>
      </c>
      <c r="C615" s="32" t="s">
        <v>3662</v>
      </c>
      <c r="D615" s="31" t="s">
        <v>3663</v>
      </c>
      <c r="E615" s="31" t="s">
        <v>13</v>
      </c>
      <c r="F615" s="31" t="s">
        <v>11</v>
      </c>
      <c r="G615" s="31" t="s">
        <v>19</v>
      </c>
      <c r="H615" s="31" t="s">
        <v>73</v>
      </c>
      <c r="I615" s="31" t="s">
        <v>10</v>
      </c>
      <c r="J615" s="31" t="s">
        <v>21</v>
      </c>
      <c r="K615" s="31" t="s">
        <v>3664</v>
      </c>
      <c r="L615" s="33">
        <v>419</v>
      </c>
      <c r="M615" s="150">
        <v>28508.401269000002</v>
      </c>
      <c r="N615" s="34">
        <v>14218</v>
      </c>
      <c r="O615" s="34">
        <v>0</v>
      </c>
      <c r="P615" s="30">
        <v>49467.401268999994</v>
      </c>
      <c r="Q615" s="35">
        <v>915.67309699999998</v>
      </c>
      <c r="R615" s="36">
        <v>0</v>
      </c>
      <c r="S615" s="36">
        <v>442.6457988573128</v>
      </c>
      <c r="T615" s="36">
        <v>395.3542011426872</v>
      </c>
      <c r="U615" s="37">
        <v>838.00451891770831</v>
      </c>
      <c r="V615" s="38">
        <v>1753.6776159177084</v>
      </c>
      <c r="W615" s="34">
        <v>51221.078884917704</v>
      </c>
      <c r="X615" s="34">
        <v>829.96087285730755</v>
      </c>
      <c r="Y615" s="33">
        <v>50391.118012060397</v>
      </c>
      <c r="Z615" s="144">
        <v>0</v>
      </c>
      <c r="AA615" s="34">
        <v>1983.1149019067552</v>
      </c>
      <c r="AB615" s="34">
        <v>1695.721345911614</v>
      </c>
      <c r="AC615" s="34">
        <v>5343.66</v>
      </c>
      <c r="AD615" s="34">
        <v>0</v>
      </c>
      <c r="AE615" s="34">
        <v>0</v>
      </c>
      <c r="AF615" s="34">
        <v>9022.4962478183697</v>
      </c>
      <c r="AG615" s="136">
        <v>8859</v>
      </c>
      <c r="AH615" s="34">
        <v>8859</v>
      </c>
      <c r="AI615" s="34">
        <v>0</v>
      </c>
      <c r="AJ615" s="34">
        <v>0</v>
      </c>
      <c r="AK615" s="34">
        <v>0</v>
      </c>
      <c r="AL615" s="34">
        <v>8859</v>
      </c>
      <c r="AM615" s="34">
        <v>8859</v>
      </c>
      <c r="AN615" s="34">
        <v>0</v>
      </c>
      <c r="AO615" s="34">
        <v>49467.401268999994</v>
      </c>
      <c r="AP615" s="34">
        <v>49467.401268999994</v>
      </c>
      <c r="AQ615" s="34">
        <v>0</v>
      </c>
      <c r="AR615" s="34">
        <v>14218</v>
      </c>
      <c r="AS615" s="34">
        <v>0</v>
      </c>
    </row>
    <row r="616" spans="2:45" s="1" customFormat="1" ht="14.25" x14ac:dyDescent="0.2">
      <c r="B616" s="31" t="s">
        <v>4794</v>
      </c>
      <c r="C616" s="32" t="s">
        <v>1767</v>
      </c>
      <c r="D616" s="31" t="s">
        <v>1768</v>
      </c>
      <c r="E616" s="31" t="s">
        <v>13</v>
      </c>
      <c r="F616" s="31" t="s">
        <v>11</v>
      </c>
      <c r="G616" s="31" t="s">
        <v>19</v>
      </c>
      <c r="H616" s="31" t="s">
        <v>73</v>
      </c>
      <c r="I616" s="31" t="s">
        <v>10</v>
      </c>
      <c r="J616" s="31" t="s">
        <v>12</v>
      </c>
      <c r="K616" s="31" t="s">
        <v>1769</v>
      </c>
      <c r="L616" s="33">
        <v>2313</v>
      </c>
      <c r="M616" s="150">
        <v>61703.248802999995</v>
      </c>
      <c r="N616" s="34">
        <v>-27795</v>
      </c>
      <c r="O616" s="34">
        <v>13360.623033171722</v>
      </c>
      <c r="P616" s="30">
        <v>56930.718802999996</v>
      </c>
      <c r="Q616" s="35">
        <v>3770.5987209999998</v>
      </c>
      <c r="R616" s="36">
        <v>0</v>
      </c>
      <c r="S616" s="36">
        <v>2769.7442788582066</v>
      </c>
      <c r="T616" s="36">
        <v>1856.2557211417934</v>
      </c>
      <c r="U616" s="37">
        <v>4626.0249457199507</v>
      </c>
      <c r="V616" s="38">
        <v>8396.6236667199501</v>
      </c>
      <c r="W616" s="34">
        <v>65327.342469719944</v>
      </c>
      <c r="X616" s="34">
        <v>5193.2705228581981</v>
      </c>
      <c r="Y616" s="33">
        <v>60134.071946861746</v>
      </c>
      <c r="Z616" s="144">
        <v>0</v>
      </c>
      <c r="AA616" s="34">
        <v>1935.4236745166747</v>
      </c>
      <c r="AB616" s="34">
        <v>10857.474153077796</v>
      </c>
      <c r="AC616" s="34">
        <v>9695.43</v>
      </c>
      <c r="AD616" s="34">
        <v>900.98906202499995</v>
      </c>
      <c r="AE616" s="34">
        <v>0</v>
      </c>
      <c r="AF616" s="34">
        <v>23389.316889619469</v>
      </c>
      <c r="AG616" s="136">
        <v>15000</v>
      </c>
      <c r="AH616" s="34">
        <v>28482.469999999998</v>
      </c>
      <c r="AI616" s="34">
        <v>0</v>
      </c>
      <c r="AJ616" s="34">
        <v>2600</v>
      </c>
      <c r="AK616" s="34">
        <v>2600</v>
      </c>
      <c r="AL616" s="34">
        <v>15000</v>
      </c>
      <c r="AM616" s="34">
        <v>25882.469999999998</v>
      </c>
      <c r="AN616" s="34">
        <v>10882.469999999998</v>
      </c>
      <c r="AO616" s="34">
        <v>56930.718802999996</v>
      </c>
      <c r="AP616" s="34">
        <v>43448.248802999995</v>
      </c>
      <c r="AQ616" s="34">
        <v>13482.470000000001</v>
      </c>
      <c r="AR616" s="34">
        <v>-27795</v>
      </c>
      <c r="AS616" s="34">
        <v>0</v>
      </c>
    </row>
    <row r="617" spans="2:45" s="1" customFormat="1" ht="14.25" x14ac:dyDescent="0.2">
      <c r="B617" s="31" t="s">
        <v>4794</v>
      </c>
      <c r="C617" s="32" t="s">
        <v>3096</v>
      </c>
      <c r="D617" s="31" t="s">
        <v>3097</v>
      </c>
      <c r="E617" s="31" t="s">
        <v>13</v>
      </c>
      <c r="F617" s="31" t="s">
        <v>11</v>
      </c>
      <c r="G617" s="31" t="s">
        <v>19</v>
      </c>
      <c r="H617" s="31" t="s">
        <v>73</v>
      </c>
      <c r="I617" s="31" t="s">
        <v>10</v>
      </c>
      <c r="J617" s="31" t="s">
        <v>12</v>
      </c>
      <c r="K617" s="31" t="s">
        <v>3098</v>
      </c>
      <c r="L617" s="33">
        <v>3790</v>
      </c>
      <c r="M617" s="150">
        <v>113251.59159700001</v>
      </c>
      <c r="N617" s="34">
        <v>-78647</v>
      </c>
      <c r="O617" s="34">
        <v>48363.865110925864</v>
      </c>
      <c r="P617" s="30">
        <v>61726.491597000015</v>
      </c>
      <c r="Q617" s="35">
        <v>9872.6616479999993</v>
      </c>
      <c r="R617" s="36">
        <v>0</v>
      </c>
      <c r="S617" s="36">
        <v>6350.0881931452959</v>
      </c>
      <c r="T617" s="36">
        <v>1229.9118068547041</v>
      </c>
      <c r="U617" s="37">
        <v>7580.0408751744972</v>
      </c>
      <c r="V617" s="38">
        <v>17452.702523174496</v>
      </c>
      <c r="W617" s="34">
        <v>79179.194120174507</v>
      </c>
      <c r="X617" s="34">
        <v>11906.415362145272</v>
      </c>
      <c r="Y617" s="33">
        <v>67272.778758029235</v>
      </c>
      <c r="Z617" s="144">
        <v>0</v>
      </c>
      <c r="AA617" s="34">
        <v>9378.5360708349835</v>
      </c>
      <c r="AB617" s="34">
        <v>21272.875688253975</v>
      </c>
      <c r="AC617" s="34">
        <v>15886.59</v>
      </c>
      <c r="AD617" s="34">
        <v>6783.5180493749995</v>
      </c>
      <c r="AE617" s="34">
        <v>0</v>
      </c>
      <c r="AF617" s="34">
        <v>53321.519808463963</v>
      </c>
      <c r="AG617" s="136">
        <v>55934</v>
      </c>
      <c r="AH617" s="34">
        <v>60838.9</v>
      </c>
      <c r="AI617" s="34">
        <v>0</v>
      </c>
      <c r="AJ617" s="34">
        <v>4904.9000000000005</v>
      </c>
      <c r="AK617" s="34">
        <v>4904.9000000000005</v>
      </c>
      <c r="AL617" s="34">
        <v>55934</v>
      </c>
      <c r="AM617" s="34">
        <v>55934</v>
      </c>
      <c r="AN617" s="34">
        <v>0</v>
      </c>
      <c r="AO617" s="34">
        <v>61726.491597000015</v>
      </c>
      <c r="AP617" s="34">
        <v>56821.591597000013</v>
      </c>
      <c r="AQ617" s="34">
        <v>4904.8999999999942</v>
      </c>
      <c r="AR617" s="34">
        <v>-78647</v>
      </c>
      <c r="AS617" s="34">
        <v>0</v>
      </c>
    </row>
    <row r="618" spans="2:45" s="1" customFormat="1" ht="14.25" x14ac:dyDescent="0.2">
      <c r="B618" s="31" t="s">
        <v>4794</v>
      </c>
      <c r="C618" s="32" t="s">
        <v>71</v>
      </c>
      <c r="D618" s="31" t="s">
        <v>72</v>
      </c>
      <c r="E618" s="31" t="s">
        <v>13</v>
      </c>
      <c r="F618" s="31" t="s">
        <v>11</v>
      </c>
      <c r="G618" s="31" t="s">
        <v>19</v>
      </c>
      <c r="H618" s="31" t="s">
        <v>73</v>
      </c>
      <c r="I618" s="31" t="s">
        <v>10</v>
      </c>
      <c r="J618" s="31" t="s">
        <v>12</v>
      </c>
      <c r="K618" s="31" t="s">
        <v>74</v>
      </c>
      <c r="L618" s="33">
        <v>1864</v>
      </c>
      <c r="M618" s="150">
        <v>59708.218724000006</v>
      </c>
      <c r="N618" s="34">
        <v>-10781</v>
      </c>
      <c r="O618" s="34">
        <v>2369.1964672323538</v>
      </c>
      <c r="P618" s="30">
        <v>81107.218724000006</v>
      </c>
      <c r="Q618" s="35">
        <v>5204.7149520000003</v>
      </c>
      <c r="R618" s="36">
        <v>0</v>
      </c>
      <c r="S618" s="36">
        <v>3128.8769817154871</v>
      </c>
      <c r="T618" s="36">
        <v>599.12301828451291</v>
      </c>
      <c r="U618" s="37">
        <v>3728.0201032520486</v>
      </c>
      <c r="V618" s="38">
        <v>8932.7350552520493</v>
      </c>
      <c r="W618" s="34">
        <v>90039.953779252057</v>
      </c>
      <c r="X618" s="34">
        <v>5866.644340715502</v>
      </c>
      <c r="Y618" s="33">
        <v>84173.309438536555</v>
      </c>
      <c r="Z618" s="144">
        <v>0</v>
      </c>
      <c r="AA618" s="34">
        <v>3313.0912143586374</v>
      </c>
      <c r="AB618" s="34">
        <v>5221.2588158690478</v>
      </c>
      <c r="AC618" s="34">
        <v>8574.89</v>
      </c>
      <c r="AD618" s="34">
        <v>1339.5</v>
      </c>
      <c r="AE618" s="34">
        <v>0</v>
      </c>
      <c r="AF618" s="34">
        <v>18448.740030227684</v>
      </c>
      <c r="AG618" s="136">
        <v>41573</v>
      </c>
      <c r="AH618" s="34">
        <v>46353</v>
      </c>
      <c r="AI618" s="34">
        <v>20</v>
      </c>
      <c r="AJ618" s="34">
        <v>4800</v>
      </c>
      <c r="AK618" s="34">
        <v>4780</v>
      </c>
      <c r="AL618" s="34">
        <v>41553</v>
      </c>
      <c r="AM618" s="34">
        <v>41553</v>
      </c>
      <c r="AN618" s="34">
        <v>0</v>
      </c>
      <c r="AO618" s="34">
        <v>81107.218724000006</v>
      </c>
      <c r="AP618" s="34">
        <v>76327.218724000006</v>
      </c>
      <c r="AQ618" s="34">
        <v>4780</v>
      </c>
      <c r="AR618" s="34">
        <v>-12181</v>
      </c>
      <c r="AS618" s="34">
        <v>1400</v>
      </c>
    </row>
    <row r="619" spans="2:45" s="1" customFormat="1" ht="14.25" x14ac:dyDescent="0.2">
      <c r="B619" s="31" t="s">
        <v>4794</v>
      </c>
      <c r="C619" s="32" t="s">
        <v>671</v>
      </c>
      <c r="D619" s="31" t="s">
        <v>672</v>
      </c>
      <c r="E619" s="31" t="s">
        <v>13</v>
      </c>
      <c r="F619" s="31" t="s">
        <v>11</v>
      </c>
      <c r="G619" s="31" t="s">
        <v>19</v>
      </c>
      <c r="H619" s="31" t="s">
        <v>73</v>
      </c>
      <c r="I619" s="31" t="s">
        <v>10</v>
      </c>
      <c r="J619" s="31" t="s">
        <v>12</v>
      </c>
      <c r="K619" s="31" t="s">
        <v>673</v>
      </c>
      <c r="L619" s="33">
        <v>1142</v>
      </c>
      <c r="M619" s="150">
        <v>54531.62818</v>
      </c>
      <c r="N619" s="34">
        <v>-44115</v>
      </c>
      <c r="O619" s="34">
        <v>22691.900056038019</v>
      </c>
      <c r="P619" s="30">
        <v>33774.728179999998</v>
      </c>
      <c r="Q619" s="35">
        <v>3718.6806809999998</v>
      </c>
      <c r="R619" s="36">
        <v>0</v>
      </c>
      <c r="S619" s="36">
        <v>1448.4238674291278</v>
      </c>
      <c r="T619" s="36">
        <v>835.57613257087223</v>
      </c>
      <c r="U619" s="37">
        <v>2284.0123164773813</v>
      </c>
      <c r="V619" s="38">
        <v>6002.6929974773811</v>
      </c>
      <c r="W619" s="34">
        <v>39777.421177477379</v>
      </c>
      <c r="X619" s="34">
        <v>2715.7947514291227</v>
      </c>
      <c r="Y619" s="33">
        <v>37061.626426048257</v>
      </c>
      <c r="Z619" s="144">
        <v>0</v>
      </c>
      <c r="AA619" s="34">
        <v>1496.088781697599</v>
      </c>
      <c r="AB619" s="34">
        <v>8700.612321773031</v>
      </c>
      <c r="AC619" s="34">
        <v>4786.9399999999996</v>
      </c>
      <c r="AD619" s="34">
        <v>1583.7787559999999</v>
      </c>
      <c r="AE619" s="34">
        <v>0</v>
      </c>
      <c r="AF619" s="34">
        <v>16567.419859470629</v>
      </c>
      <c r="AG619" s="136">
        <v>21900</v>
      </c>
      <c r="AH619" s="34">
        <v>23358.1</v>
      </c>
      <c r="AI619" s="34">
        <v>0</v>
      </c>
      <c r="AJ619" s="34">
        <v>1458.1000000000001</v>
      </c>
      <c r="AK619" s="34">
        <v>1458.1000000000001</v>
      </c>
      <c r="AL619" s="34">
        <v>21900</v>
      </c>
      <c r="AM619" s="34">
        <v>21900</v>
      </c>
      <c r="AN619" s="34">
        <v>0</v>
      </c>
      <c r="AO619" s="34">
        <v>33774.728179999998</v>
      </c>
      <c r="AP619" s="34">
        <v>32316.62818</v>
      </c>
      <c r="AQ619" s="34">
        <v>1458.0999999999985</v>
      </c>
      <c r="AR619" s="34">
        <v>-44115</v>
      </c>
      <c r="AS619" s="34">
        <v>0</v>
      </c>
    </row>
    <row r="620" spans="2:45" s="1" customFormat="1" ht="14.25" x14ac:dyDescent="0.2">
      <c r="B620" s="31" t="s">
        <v>4794</v>
      </c>
      <c r="C620" s="32" t="s">
        <v>1761</v>
      </c>
      <c r="D620" s="31" t="s">
        <v>1762</v>
      </c>
      <c r="E620" s="31" t="s">
        <v>13</v>
      </c>
      <c r="F620" s="31" t="s">
        <v>11</v>
      </c>
      <c r="G620" s="31" t="s">
        <v>19</v>
      </c>
      <c r="H620" s="31" t="s">
        <v>73</v>
      </c>
      <c r="I620" s="31" t="s">
        <v>10</v>
      </c>
      <c r="J620" s="31" t="s">
        <v>21</v>
      </c>
      <c r="K620" s="31" t="s">
        <v>1763</v>
      </c>
      <c r="L620" s="33">
        <v>515</v>
      </c>
      <c r="M620" s="150">
        <v>18844.276665999998</v>
      </c>
      <c r="N620" s="34">
        <v>-25756</v>
      </c>
      <c r="O620" s="34">
        <v>20426.013781531739</v>
      </c>
      <c r="P620" s="30">
        <v>-1328.7233340000021</v>
      </c>
      <c r="Q620" s="35">
        <v>1425.751964</v>
      </c>
      <c r="R620" s="36">
        <v>1328.7233340000021</v>
      </c>
      <c r="S620" s="36">
        <v>740.86436457171305</v>
      </c>
      <c r="T620" s="36">
        <v>17542.299157531739</v>
      </c>
      <c r="U620" s="37">
        <v>19611.992613266706</v>
      </c>
      <c r="V620" s="38">
        <v>21037.744577266705</v>
      </c>
      <c r="W620" s="34">
        <v>21037.744577266705</v>
      </c>
      <c r="X620" s="34">
        <v>21037.638820103453</v>
      </c>
      <c r="Y620" s="33">
        <v>0.10575716325183748</v>
      </c>
      <c r="Z620" s="144">
        <v>0</v>
      </c>
      <c r="AA620" s="34">
        <v>1202.0787488457229</v>
      </c>
      <c r="AB620" s="34">
        <v>1920.0071372807715</v>
      </c>
      <c r="AC620" s="34">
        <v>2348.4</v>
      </c>
      <c r="AD620" s="34">
        <v>0</v>
      </c>
      <c r="AE620" s="34">
        <v>0</v>
      </c>
      <c r="AF620" s="34">
        <v>5470.4858861264947</v>
      </c>
      <c r="AG620" s="136">
        <v>5233</v>
      </c>
      <c r="AH620" s="34">
        <v>5583</v>
      </c>
      <c r="AI620" s="34">
        <v>0</v>
      </c>
      <c r="AJ620" s="34">
        <v>350</v>
      </c>
      <c r="AK620" s="34">
        <v>350</v>
      </c>
      <c r="AL620" s="34">
        <v>5233</v>
      </c>
      <c r="AM620" s="34">
        <v>5233</v>
      </c>
      <c r="AN620" s="34">
        <v>0</v>
      </c>
      <c r="AO620" s="34">
        <v>-1328.7233340000021</v>
      </c>
      <c r="AP620" s="34">
        <v>-1678.7233340000021</v>
      </c>
      <c r="AQ620" s="34">
        <v>350</v>
      </c>
      <c r="AR620" s="34">
        <v>-25756</v>
      </c>
      <c r="AS620" s="34">
        <v>0</v>
      </c>
    </row>
    <row r="621" spans="2:45" s="1" customFormat="1" ht="14.25" x14ac:dyDescent="0.2">
      <c r="B621" s="31" t="s">
        <v>4794</v>
      </c>
      <c r="C621" s="32" t="s">
        <v>916</v>
      </c>
      <c r="D621" s="31" t="s">
        <v>917</v>
      </c>
      <c r="E621" s="31" t="s">
        <v>13</v>
      </c>
      <c r="F621" s="31" t="s">
        <v>11</v>
      </c>
      <c r="G621" s="31" t="s">
        <v>19</v>
      </c>
      <c r="H621" s="31" t="s">
        <v>73</v>
      </c>
      <c r="I621" s="31" t="s">
        <v>10</v>
      </c>
      <c r="J621" s="31" t="s">
        <v>12</v>
      </c>
      <c r="K621" s="31" t="s">
        <v>918</v>
      </c>
      <c r="L621" s="33">
        <v>1817</v>
      </c>
      <c r="M621" s="150">
        <v>55166.942878000002</v>
      </c>
      <c r="N621" s="34">
        <v>-42229.42</v>
      </c>
      <c r="O621" s="34">
        <v>18694.203720664365</v>
      </c>
      <c r="P621" s="30">
        <v>37914.222878</v>
      </c>
      <c r="Q621" s="35">
        <v>3481.470581</v>
      </c>
      <c r="R621" s="36">
        <v>0</v>
      </c>
      <c r="S621" s="36">
        <v>1991.3997097150504</v>
      </c>
      <c r="T621" s="36">
        <v>1642.6002902849496</v>
      </c>
      <c r="U621" s="37">
        <v>3634.0195963567448</v>
      </c>
      <c r="V621" s="38">
        <v>7115.4901773567453</v>
      </c>
      <c r="W621" s="34">
        <v>45029.713055356748</v>
      </c>
      <c r="X621" s="34">
        <v>3733.8744557150494</v>
      </c>
      <c r="Y621" s="33">
        <v>41295.838599641698</v>
      </c>
      <c r="Z621" s="144">
        <v>0</v>
      </c>
      <c r="AA621" s="34">
        <v>1945.8925590961903</v>
      </c>
      <c r="AB621" s="34">
        <v>6650.8324563228007</v>
      </c>
      <c r="AC621" s="34">
        <v>8795.2099999999991</v>
      </c>
      <c r="AD621" s="34">
        <v>1473</v>
      </c>
      <c r="AE621" s="34">
        <v>0</v>
      </c>
      <c r="AF621" s="34">
        <v>18864.935015418989</v>
      </c>
      <c r="AG621" s="136">
        <v>36145</v>
      </c>
      <c r="AH621" s="34">
        <v>37909.699999999997</v>
      </c>
      <c r="AI621" s="34">
        <v>0</v>
      </c>
      <c r="AJ621" s="34">
        <v>1764.7</v>
      </c>
      <c r="AK621" s="34">
        <v>1764.7</v>
      </c>
      <c r="AL621" s="34">
        <v>36145</v>
      </c>
      <c r="AM621" s="34">
        <v>36145</v>
      </c>
      <c r="AN621" s="34">
        <v>0</v>
      </c>
      <c r="AO621" s="34">
        <v>37914.222878</v>
      </c>
      <c r="AP621" s="34">
        <v>36149.522878000003</v>
      </c>
      <c r="AQ621" s="34">
        <v>1764.6999999999971</v>
      </c>
      <c r="AR621" s="34">
        <v>-42229.42</v>
      </c>
      <c r="AS621" s="34">
        <v>0</v>
      </c>
    </row>
    <row r="622" spans="2:45" s="1" customFormat="1" ht="14.25" x14ac:dyDescent="0.2">
      <c r="B622" s="31" t="s">
        <v>4794</v>
      </c>
      <c r="C622" s="32" t="s">
        <v>4530</v>
      </c>
      <c r="D622" s="31" t="s">
        <v>4531</v>
      </c>
      <c r="E622" s="31" t="s">
        <v>13</v>
      </c>
      <c r="F622" s="31" t="s">
        <v>11</v>
      </c>
      <c r="G622" s="31" t="s">
        <v>19</v>
      </c>
      <c r="H622" s="31" t="s">
        <v>73</v>
      </c>
      <c r="I622" s="31" t="s">
        <v>10</v>
      </c>
      <c r="J622" s="31" t="s">
        <v>16</v>
      </c>
      <c r="K622" s="31" t="s">
        <v>4532</v>
      </c>
      <c r="L622" s="33">
        <v>15406</v>
      </c>
      <c r="M622" s="150">
        <v>644799.56517299998</v>
      </c>
      <c r="N622" s="34">
        <v>-471046</v>
      </c>
      <c r="O622" s="34">
        <v>82310.667058407824</v>
      </c>
      <c r="P622" s="30">
        <v>376879.18517299998</v>
      </c>
      <c r="Q622" s="35">
        <v>48726.976759999998</v>
      </c>
      <c r="R622" s="36">
        <v>0</v>
      </c>
      <c r="S622" s="36">
        <v>19032.990906293024</v>
      </c>
      <c r="T622" s="36">
        <v>11779.009093706976</v>
      </c>
      <c r="U622" s="37">
        <v>30812.166153809583</v>
      </c>
      <c r="V622" s="38">
        <v>79539.142913809585</v>
      </c>
      <c r="W622" s="34">
        <v>456418.32808680955</v>
      </c>
      <c r="X622" s="34">
        <v>35686.857949293044</v>
      </c>
      <c r="Y622" s="33">
        <v>420731.4701375165</v>
      </c>
      <c r="Z622" s="144">
        <v>0</v>
      </c>
      <c r="AA622" s="34">
        <v>54556.714648446519</v>
      </c>
      <c r="AB622" s="34">
        <v>177282.96569122808</v>
      </c>
      <c r="AC622" s="34">
        <v>64577.53</v>
      </c>
      <c r="AD622" s="34">
        <v>5511.7604831562494</v>
      </c>
      <c r="AE622" s="34">
        <v>5282.36</v>
      </c>
      <c r="AF622" s="34">
        <v>307211.33082283085</v>
      </c>
      <c r="AG622" s="136">
        <v>186606</v>
      </c>
      <c r="AH622" s="34">
        <v>203125.62</v>
      </c>
      <c r="AI622" s="34">
        <v>13606</v>
      </c>
      <c r="AJ622" s="34">
        <v>29500</v>
      </c>
      <c r="AK622" s="34">
        <v>15894</v>
      </c>
      <c r="AL622" s="34">
        <v>173000</v>
      </c>
      <c r="AM622" s="34">
        <v>173625.62</v>
      </c>
      <c r="AN622" s="34">
        <v>625.61999999999534</v>
      </c>
      <c r="AO622" s="34">
        <v>376879.18517299998</v>
      </c>
      <c r="AP622" s="34">
        <v>360359.56517299998</v>
      </c>
      <c r="AQ622" s="34">
        <v>16519.619999999995</v>
      </c>
      <c r="AR622" s="34">
        <v>-576046</v>
      </c>
      <c r="AS622" s="34">
        <v>105000</v>
      </c>
    </row>
    <row r="623" spans="2:45" s="1" customFormat="1" ht="14.25" x14ac:dyDescent="0.2">
      <c r="B623" s="31" t="s">
        <v>4794</v>
      </c>
      <c r="C623" s="32" t="s">
        <v>4452</v>
      </c>
      <c r="D623" s="31" t="s">
        <v>4453</v>
      </c>
      <c r="E623" s="31" t="s">
        <v>13</v>
      </c>
      <c r="F623" s="31" t="s">
        <v>11</v>
      </c>
      <c r="G623" s="31" t="s">
        <v>19</v>
      </c>
      <c r="H623" s="31" t="s">
        <v>73</v>
      </c>
      <c r="I623" s="31" t="s">
        <v>10</v>
      </c>
      <c r="J623" s="31" t="s">
        <v>12</v>
      </c>
      <c r="K623" s="31" t="s">
        <v>4454</v>
      </c>
      <c r="L623" s="33">
        <v>1624</v>
      </c>
      <c r="M623" s="150">
        <v>59465.827384000004</v>
      </c>
      <c r="N623" s="34">
        <v>-2021</v>
      </c>
      <c r="O623" s="34">
        <v>0</v>
      </c>
      <c r="P623" s="30">
        <v>95980.827384000004</v>
      </c>
      <c r="Q623" s="35">
        <v>2000.7349079999999</v>
      </c>
      <c r="R623" s="36">
        <v>0</v>
      </c>
      <c r="S623" s="36">
        <v>1124.9254674290034</v>
      </c>
      <c r="T623" s="36">
        <v>2123.0745325709968</v>
      </c>
      <c r="U623" s="37">
        <v>3248.0175148504968</v>
      </c>
      <c r="V623" s="38">
        <v>5248.7524228504972</v>
      </c>
      <c r="W623" s="34">
        <v>101229.5798068505</v>
      </c>
      <c r="X623" s="34">
        <v>2109.235251428996</v>
      </c>
      <c r="Y623" s="33">
        <v>99120.3445554215</v>
      </c>
      <c r="Z623" s="144">
        <v>0</v>
      </c>
      <c r="AA623" s="34">
        <v>2068.3919176095596</v>
      </c>
      <c r="AB623" s="34">
        <v>10003.980514267198</v>
      </c>
      <c r="AC623" s="34">
        <v>6807.34</v>
      </c>
      <c r="AD623" s="34">
        <v>1916.6945307875001</v>
      </c>
      <c r="AE623" s="34">
        <v>0</v>
      </c>
      <c r="AF623" s="34">
        <v>20796.406962664256</v>
      </c>
      <c r="AG623" s="136">
        <v>36572</v>
      </c>
      <c r="AH623" s="34">
        <v>38537</v>
      </c>
      <c r="AI623" s="34">
        <v>0</v>
      </c>
      <c r="AJ623" s="34">
        <v>1965</v>
      </c>
      <c r="AK623" s="34">
        <v>1965</v>
      </c>
      <c r="AL623" s="34">
        <v>36572</v>
      </c>
      <c r="AM623" s="34">
        <v>36572</v>
      </c>
      <c r="AN623" s="34">
        <v>0</v>
      </c>
      <c r="AO623" s="34">
        <v>95980.827384000004</v>
      </c>
      <c r="AP623" s="34">
        <v>94015.827384000004</v>
      </c>
      <c r="AQ623" s="34">
        <v>1965</v>
      </c>
      <c r="AR623" s="34">
        <v>-2021</v>
      </c>
      <c r="AS623" s="34">
        <v>0</v>
      </c>
    </row>
    <row r="624" spans="2:45" s="1" customFormat="1" ht="14.25" x14ac:dyDescent="0.2">
      <c r="B624" s="31" t="s">
        <v>4794</v>
      </c>
      <c r="C624" s="32" t="s">
        <v>186</v>
      </c>
      <c r="D624" s="31" t="s">
        <v>187</v>
      </c>
      <c r="E624" s="31" t="s">
        <v>13</v>
      </c>
      <c r="F624" s="31" t="s">
        <v>11</v>
      </c>
      <c r="G624" s="31" t="s">
        <v>19</v>
      </c>
      <c r="H624" s="31" t="s">
        <v>73</v>
      </c>
      <c r="I624" s="31" t="s">
        <v>10</v>
      </c>
      <c r="J624" s="31" t="s">
        <v>21</v>
      </c>
      <c r="K624" s="31" t="s">
        <v>188</v>
      </c>
      <c r="L624" s="33">
        <v>444</v>
      </c>
      <c r="M624" s="150">
        <v>14871.254212</v>
      </c>
      <c r="N624" s="34">
        <v>-7917</v>
      </c>
      <c r="O624" s="34">
        <v>6209.7688833375014</v>
      </c>
      <c r="P624" s="30">
        <v>12784.143633199999</v>
      </c>
      <c r="Q624" s="35">
        <v>833.54696799999999</v>
      </c>
      <c r="R624" s="36">
        <v>0</v>
      </c>
      <c r="S624" s="36">
        <v>509.89055200019578</v>
      </c>
      <c r="T624" s="36">
        <v>378.10944799980422</v>
      </c>
      <c r="U624" s="37">
        <v>888.00478854286985</v>
      </c>
      <c r="V624" s="38">
        <v>1721.55175654287</v>
      </c>
      <c r="W624" s="34">
        <v>14505.695389742868</v>
      </c>
      <c r="X624" s="34">
        <v>956.04478500019286</v>
      </c>
      <c r="Y624" s="33">
        <v>13549.650604742676</v>
      </c>
      <c r="Z624" s="144">
        <v>0</v>
      </c>
      <c r="AA624" s="34">
        <v>2144.5884268838445</v>
      </c>
      <c r="AB624" s="34">
        <v>1654.3440734549872</v>
      </c>
      <c r="AC624" s="34">
        <v>3258.2299999999996</v>
      </c>
      <c r="AD624" s="34">
        <v>3386.2527726500002</v>
      </c>
      <c r="AE624" s="34">
        <v>0</v>
      </c>
      <c r="AF624" s="34">
        <v>10443.41527298883</v>
      </c>
      <c r="AG624" s="136">
        <v>3044</v>
      </c>
      <c r="AH624" s="34">
        <v>5829.8894211999996</v>
      </c>
      <c r="AI624" s="34">
        <v>0</v>
      </c>
      <c r="AJ624" s="34">
        <v>1487.1254212000001</v>
      </c>
      <c r="AK624" s="34">
        <v>1487.1254212000001</v>
      </c>
      <c r="AL624" s="34">
        <v>3044</v>
      </c>
      <c r="AM624" s="34">
        <v>4342.7639999999992</v>
      </c>
      <c r="AN624" s="34">
        <v>1298.7639999999992</v>
      </c>
      <c r="AO624" s="34">
        <v>12784.143633199999</v>
      </c>
      <c r="AP624" s="34">
        <v>9998.2542119999998</v>
      </c>
      <c r="AQ624" s="34">
        <v>2785.8894211999996</v>
      </c>
      <c r="AR624" s="34">
        <v>-7917</v>
      </c>
      <c r="AS624" s="34">
        <v>0</v>
      </c>
    </row>
    <row r="625" spans="2:45" s="1" customFormat="1" ht="14.25" x14ac:dyDescent="0.2">
      <c r="B625" s="31" t="s">
        <v>4794</v>
      </c>
      <c r="C625" s="32" t="s">
        <v>4647</v>
      </c>
      <c r="D625" s="31" t="s">
        <v>4648</v>
      </c>
      <c r="E625" s="31" t="s">
        <v>13</v>
      </c>
      <c r="F625" s="31" t="s">
        <v>11</v>
      </c>
      <c r="G625" s="31" t="s">
        <v>19</v>
      </c>
      <c r="H625" s="31" t="s">
        <v>73</v>
      </c>
      <c r="I625" s="31" t="s">
        <v>10</v>
      </c>
      <c r="J625" s="31" t="s">
        <v>21</v>
      </c>
      <c r="K625" s="31" t="s">
        <v>4649</v>
      </c>
      <c r="L625" s="33">
        <v>566</v>
      </c>
      <c r="M625" s="150">
        <v>23634.599600000001</v>
      </c>
      <c r="N625" s="34">
        <v>-14617.279999999999</v>
      </c>
      <c r="O625" s="34">
        <v>13293.579999999998</v>
      </c>
      <c r="P625" s="30">
        <v>15876.0196</v>
      </c>
      <c r="Q625" s="35">
        <v>1005.611011</v>
      </c>
      <c r="R625" s="36">
        <v>0</v>
      </c>
      <c r="S625" s="36">
        <v>364.31692571442562</v>
      </c>
      <c r="T625" s="36">
        <v>767.68307428557432</v>
      </c>
      <c r="U625" s="37">
        <v>1132.0061043136584</v>
      </c>
      <c r="V625" s="38">
        <v>2137.6171153136584</v>
      </c>
      <c r="W625" s="34">
        <v>18013.63671531366</v>
      </c>
      <c r="X625" s="34">
        <v>683.09423571442676</v>
      </c>
      <c r="Y625" s="33">
        <v>17330.542479599233</v>
      </c>
      <c r="Z625" s="144">
        <v>0</v>
      </c>
      <c r="AA625" s="34">
        <v>2964.1783862023622</v>
      </c>
      <c r="AB625" s="34">
        <v>2949.2747345841512</v>
      </c>
      <c r="AC625" s="34">
        <v>2372.5100000000002</v>
      </c>
      <c r="AD625" s="34">
        <v>73.33</v>
      </c>
      <c r="AE625" s="34">
        <v>361.27</v>
      </c>
      <c r="AF625" s="34">
        <v>8720.5631207865135</v>
      </c>
      <c r="AG625" s="136">
        <v>6052</v>
      </c>
      <c r="AH625" s="34">
        <v>7375.7</v>
      </c>
      <c r="AI625" s="34">
        <v>0</v>
      </c>
      <c r="AJ625" s="34">
        <v>1323.7</v>
      </c>
      <c r="AK625" s="34">
        <v>1323.7</v>
      </c>
      <c r="AL625" s="34">
        <v>6052</v>
      </c>
      <c r="AM625" s="34">
        <v>6052</v>
      </c>
      <c r="AN625" s="34">
        <v>0</v>
      </c>
      <c r="AO625" s="34">
        <v>15876.0196</v>
      </c>
      <c r="AP625" s="34">
        <v>14552.319599999999</v>
      </c>
      <c r="AQ625" s="34">
        <v>1323.7000000000007</v>
      </c>
      <c r="AR625" s="34">
        <v>-14617.279999999999</v>
      </c>
      <c r="AS625" s="34">
        <v>0</v>
      </c>
    </row>
    <row r="626" spans="2:45" s="1" customFormat="1" ht="14.25" x14ac:dyDescent="0.2">
      <c r="B626" s="31" t="s">
        <v>4794</v>
      </c>
      <c r="C626" s="32" t="s">
        <v>4284</v>
      </c>
      <c r="D626" s="31" t="s">
        <v>4285</v>
      </c>
      <c r="E626" s="31" t="s">
        <v>13</v>
      </c>
      <c r="F626" s="31" t="s">
        <v>11</v>
      </c>
      <c r="G626" s="31" t="s">
        <v>19</v>
      </c>
      <c r="H626" s="31" t="s">
        <v>73</v>
      </c>
      <c r="I626" s="31" t="s">
        <v>10</v>
      </c>
      <c r="J626" s="31" t="s">
        <v>14</v>
      </c>
      <c r="K626" s="31" t="s">
        <v>4286</v>
      </c>
      <c r="L626" s="33">
        <v>9368</v>
      </c>
      <c r="M626" s="150">
        <v>304325.05555399996</v>
      </c>
      <c r="N626" s="34">
        <v>-221783</v>
      </c>
      <c r="O626" s="34">
        <v>103578.1776027617</v>
      </c>
      <c r="P626" s="30">
        <v>-68519.344446000061</v>
      </c>
      <c r="Q626" s="35">
        <v>29120.258774999998</v>
      </c>
      <c r="R626" s="36">
        <v>68519.344446000061</v>
      </c>
      <c r="S626" s="36">
        <v>20941.948918865182</v>
      </c>
      <c r="T626" s="36">
        <v>74003.816167946439</v>
      </c>
      <c r="U626" s="37">
        <v>163465.99101894311</v>
      </c>
      <c r="V626" s="38">
        <v>192586.24979394311</v>
      </c>
      <c r="W626" s="34">
        <v>192586.24979394311</v>
      </c>
      <c r="X626" s="34">
        <v>132048.27835462688</v>
      </c>
      <c r="Y626" s="33">
        <v>60537.971439316228</v>
      </c>
      <c r="Z626" s="144">
        <v>0</v>
      </c>
      <c r="AA626" s="34">
        <v>30630.115573522537</v>
      </c>
      <c r="AB626" s="34">
        <v>65097.715505983535</v>
      </c>
      <c r="AC626" s="34">
        <v>39267.97</v>
      </c>
      <c r="AD626" s="34">
        <v>6956.1127356429606</v>
      </c>
      <c r="AE626" s="34">
        <v>2177.63</v>
      </c>
      <c r="AF626" s="34">
        <v>144129.54381514902</v>
      </c>
      <c r="AG626" s="136">
        <v>196469</v>
      </c>
      <c r="AH626" s="34">
        <v>208337.6</v>
      </c>
      <c r="AI626" s="34">
        <v>0</v>
      </c>
      <c r="AJ626" s="34">
        <v>11868.6</v>
      </c>
      <c r="AK626" s="34">
        <v>11868.6</v>
      </c>
      <c r="AL626" s="34">
        <v>196469</v>
      </c>
      <c r="AM626" s="34">
        <v>196469</v>
      </c>
      <c r="AN626" s="34">
        <v>0</v>
      </c>
      <c r="AO626" s="34">
        <v>-68519.344446000061</v>
      </c>
      <c r="AP626" s="34">
        <v>-80387.944446000067</v>
      </c>
      <c r="AQ626" s="34">
        <v>11868.599999999999</v>
      </c>
      <c r="AR626" s="34">
        <v>-221783</v>
      </c>
      <c r="AS626" s="34">
        <v>0</v>
      </c>
    </row>
    <row r="627" spans="2:45" s="1" customFormat="1" ht="14.25" x14ac:dyDescent="0.2">
      <c r="B627" s="31" t="s">
        <v>4794</v>
      </c>
      <c r="C627" s="32" t="s">
        <v>2881</v>
      </c>
      <c r="D627" s="31" t="s">
        <v>2882</v>
      </c>
      <c r="E627" s="31" t="s">
        <v>13</v>
      </c>
      <c r="F627" s="31" t="s">
        <v>11</v>
      </c>
      <c r="G627" s="31" t="s">
        <v>19</v>
      </c>
      <c r="H627" s="31" t="s">
        <v>73</v>
      </c>
      <c r="I627" s="31" t="s">
        <v>10</v>
      </c>
      <c r="J627" s="31" t="s">
        <v>14</v>
      </c>
      <c r="K627" s="31" t="s">
        <v>2883</v>
      </c>
      <c r="L627" s="33">
        <v>5585</v>
      </c>
      <c r="M627" s="150">
        <v>194661.945252</v>
      </c>
      <c r="N627" s="34">
        <v>-135505</v>
      </c>
      <c r="O627" s="34">
        <v>3696.7035840695999</v>
      </c>
      <c r="P627" s="30">
        <v>147223.13977720001</v>
      </c>
      <c r="Q627" s="35">
        <v>19319.136519</v>
      </c>
      <c r="R627" s="36">
        <v>0</v>
      </c>
      <c r="S627" s="36">
        <v>9327.4793360035819</v>
      </c>
      <c r="T627" s="36">
        <v>1842.5206639964181</v>
      </c>
      <c r="U627" s="37">
        <v>11170.0602342611</v>
      </c>
      <c r="V627" s="38">
        <v>30489.196753261102</v>
      </c>
      <c r="W627" s="34">
        <v>177712.33653046109</v>
      </c>
      <c r="X627" s="34">
        <v>17489.023755003582</v>
      </c>
      <c r="Y627" s="33">
        <v>160223.31277545751</v>
      </c>
      <c r="Z627" s="144">
        <v>0</v>
      </c>
      <c r="AA627" s="34">
        <v>33511.911214373038</v>
      </c>
      <c r="AB627" s="34">
        <v>48318.969341643366</v>
      </c>
      <c r="AC627" s="34">
        <v>23410.720000000001</v>
      </c>
      <c r="AD627" s="34">
        <v>17769.333523297952</v>
      </c>
      <c r="AE627" s="34">
        <v>141.94999999999999</v>
      </c>
      <c r="AF627" s="34">
        <v>123152.88407931435</v>
      </c>
      <c r="AG627" s="136">
        <v>68600</v>
      </c>
      <c r="AH627" s="34">
        <v>88066.1945252</v>
      </c>
      <c r="AI627" s="34">
        <v>0</v>
      </c>
      <c r="AJ627" s="34">
        <v>19466.1945252</v>
      </c>
      <c r="AK627" s="34">
        <v>19466.1945252</v>
      </c>
      <c r="AL627" s="34">
        <v>68600</v>
      </c>
      <c r="AM627" s="34">
        <v>68600</v>
      </c>
      <c r="AN627" s="34">
        <v>0</v>
      </c>
      <c r="AO627" s="34">
        <v>147223.13977720001</v>
      </c>
      <c r="AP627" s="34">
        <v>127756.945252</v>
      </c>
      <c r="AQ627" s="34">
        <v>19466.1945252</v>
      </c>
      <c r="AR627" s="34">
        <v>-135505</v>
      </c>
      <c r="AS627" s="34">
        <v>0</v>
      </c>
    </row>
    <row r="628" spans="2:45" s="1" customFormat="1" ht="14.25" x14ac:dyDescent="0.2">
      <c r="B628" s="31" t="s">
        <v>4794</v>
      </c>
      <c r="C628" s="32" t="s">
        <v>1785</v>
      </c>
      <c r="D628" s="31" t="s">
        <v>1786</v>
      </c>
      <c r="E628" s="31" t="s">
        <v>13</v>
      </c>
      <c r="F628" s="31" t="s">
        <v>11</v>
      </c>
      <c r="G628" s="31" t="s">
        <v>19</v>
      </c>
      <c r="H628" s="31" t="s">
        <v>73</v>
      </c>
      <c r="I628" s="31" t="s">
        <v>10</v>
      </c>
      <c r="J628" s="31" t="s">
        <v>21</v>
      </c>
      <c r="K628" s="31" t="s">
        <v>1787</v>
      </c>
      <c r="L628" s="33">
        <v>306</v>
      </c>
      <c r="M628" s="150">
        <v>6842.0663650000006</v>
      </c>
      <c r="N628" s="34">
        <v>-323</v>
      </c>
      <c r="O628" s="34">
        <v>0</v>
      </c>
      <c r="P628" s="30">
        <v>10177.752365</v>
      </c>
      <c r="Q628" s="35">
        <v>0</v>
      </c>
      <c r="R628" s="36">
        <v>0</v>
      </c>
      <c r="S628" s="36">
        <v>94.531893714322024</v>
      </c>
      <c r="T628" s="36">
        <v>517.468106285678</v>
      </c>
      <c r="U628" s="37">
        <v>612.00330021197783</v>
      </c>
      <c r="V628" s="38">
        <v>612.00330021197783</v>
      </c>
      <c r="W628" s="34">
        <v>10789.755665211978</v>
      </c>
      <c r="X628" s="34">
        <v>94.531893714321996</v>
      </c>
      <c r="Y628" s="33">
        <v>10695.223771497656</v>
      </c>
      <c r="Z628" s="144">
        <v>0</v>
      </c>
      <c r="AA628" s="34">
        <v>2742.7808788507605</v>
      </c>
      <c r="AB628" s="34">
        <v>1161.9561202100856</v>
      </c>
      <c r="AC628" s="34">
        <v>4201.25</v>
      </c>
      <c r="AD628" s="34">
        <v>0</v>
      </c>
      <c r="AE628" s="34">
        <v>0</v>
      </c>
      <c r="AF628" s="34">
        <v>8105.9869990608458</v>
      </c>
      <c r="AG628" s="136">
        <v>2000</v>
      </c>
      <c r="AH628" s="34">
        <v>3658.6859999999997</v>
      </c>
      <c r="AI628" s="34">
        <v>0</v>
      </c>
      <c r="AJ628" s="34">
        <v>665.7</v>
      </c>
      <c r="AK628" s="34">
        <v>665.7</v>
      </c>
      <c r="AL628" s="34">
        <v>2000</v>
      </c>
      <c r="AM628" s="34">
        <v>2992.9859999999994</v>
      </c>
      <c r="AN628" s="34">
        <v>992.98599999999942</v>
      </c>
      <c r="AO628" s="34">
        <v>10177.752365</v>
      </c>
      <c r="AP628" s="34">
        <v>8519.0663650000006</v>
      </c>
      <c r="AQ628" s="34">
        <v>1658.6859999999997</v>
      </c>
      <c r="AR628" s="34">
        <v>-323</v>
      </c>
      <c r="AS628" s="34">
        <v>0</v>
      </c>
    </row>
    <row r="629" spans="2:45" s="1" customFormat="1" ht="14.25" x14ac:dyDescent="0.2">
      <c r="B629" s="31" t="s">
        <v>4794</v>
      </c>
      <c r="C629" s="32" t="s">
        <v>3013</v>
      </c>
      <c r="D629" s="31" t="s">
        <v>3014</v>
      </c>
      <c r="E629" s="31" t="s">
        <v>13</v>
      </c>
      <c r="F629" s="31" t="s">
        <v>11</v>
      </c>
      <c r="G629" s="31" t="s">
        <v>19</v>
      </c>
      <c r="H629" s="31" t="s">
        <v>73</v>
      </c>
      <c r="I629" s="31" t="s">
        <v>10</v>
      </c>
      <c r="J629" s="31" t="s">
        <v>21</v>
      </c>
      <c r="K629" s="31" t="s">
        <v>3015</v>
      </c>
      <c r="L629" s="33">
        <v>478</v>
      </c>
      <c r="M629" s="150">
        <v>24228.896594999998</v>
      </c>
      <c r="N629" s="34">
        <v>-18280</v>
      </c>
      <c r="O629" s="34">
        <v>16933.5</v>
      </c>
      <c r="P629" s="30">
        <v>21501.396594999998</v>
      </c>
      <c r="Q629" s="35">
        <v>1304.6679610000001</v>
      </c>
      <c r="R629" s="36">
        <v>0</v>
      </c>
      <c r="S629" s="36">
        <v>547.39373714306737</v>
      </c>
      <c r="T629" s="36">
        <v>408.60626285693263</v>
      </c>
      <c r="U629" s="37">
        <v>956.00515523308968</v>
      </c>
      <c r="V629" s="38">
        <v>2260.6731162330898</v>
      </c>
      <c r="W629" s="34">
        <v>23762.069711233089</v>
      </c>
      <c r="X629" s="34">
        <v>1026.3632571430644</v>
      </c>
      <c r="Y629" s="33">
        <v>22735.706454090025</v>
      </c>
      <c r="Z629" s="144">
        <v>0</v>
      </c>
      <c r="AA629" s="34">
        <v>738.18053648430646</v>
      </c>
      <c r="AB629" s="34">
        <v>3966.0528786805771</v>
      </c>
      <c r="AC629" s="34">
        <v>2003.64</v>
      </c>
      <c r="AD629" s="34">
        <v>62</v>
      </c>
      <c r="AE629" s="34">
        <v>0</v>
      </c>
      <c r="AF629" s="34">
        <v>6769.8734151648841</v>
      </c>
      <c r="AG629" s="136">
        <v>16576</v>
      </c>
      <c r="AH629" s="34">
        <v>17922.5</v>
      </c>
      <c r="AI629" s="34">
        <v>0</v>
      </c>
      <c r="AJ629" s="34">
        <v>1346.5</v>
      </c>
      <c r="AK629" s="34">
        <v>1346.5</v>
      </c>
      <c r="AL629" s="34">
        <v>16576</v>
      </c>
      <c r="AM629" s="34">
        <v>16576</v>
      </c>
      <c r="AN629" s="34">
        <v>0</v>
      </c>
      <c r="AO629" s="34">
        <v>21501.396594999998</v>
      </c>
      <c r="AP629" s="34">
        <v>20154.896594999998</v>
      </c>
      <c r="AQ629" s="34">
        <v>1346.5</v>
      </c>
      <c r="AR629" s="34">
        <v>-18280</v>
      </c>
      <c r="AS629" s="34">
        <v>0</v>
      </c>
    </row>
    <row r="630" spans="2:45" s="1" customFormat="1" ht="14.25" x14ac:dyDescent="0.2">
      <c r="B630" s="31" t="s">
        <v>4794</v>
      </c>
      <c r="C630" s="32" t="s">
        <v>2341</v>
      </c>
      <c r="D630" s="31" t="s">
        <v>2342</v>
      </c>
      <c r="E630" s="31" t="s">
        <v>13</v>
      </c>
      <c r="F630" s="31" t="s">
        <v>11</v>
      </c>
      <c r="G630" s="31" t="s">
        <v>19</v>
      </c>
      <c r="H630" s="31" t="s">
        <v>73</v>
      </c>
      <c r="I630" s="31" t="s">
        <v>10</v>
      </c>
      <c r="J630" s="31" t="s">
        <v>12</v>
      </c>
      <c r="K630" s="31" t="s">
        <v>2343</v>
      </c>
      <c r="L630" s="33">
        <v>2271</v>
      </c>
      <c r="M630" s="150">
        <v>81977.322981999998</v>
      </c>
      <c r="N630" s="34">
        <v>-66802.5</v>
      </c>
      <c r="O630" s="34">
        <v>8851.3829972111835</v>
      </c>
      <c r="P630" s="30">
        <v>40369.822981999998</v>
      </c>
      <c r="Q630" s="35">
        <v>6575.4161889999996</v>
      </c>
      <c r="R630" s="36">
        <v>0</v>
      </c>
      <c r="S630" s="36">
        <v>4084.7636137158543</v>
      </c>
      <c r="T630" s="36">
        <v>457.23638628414574</v>
      </c>
      <c r="U630" s="37">
        <v>4542.0244927496797</v>
      </c>
      <c r="V630" s="38">
        <v>11117.440681749678</v>
      </c>
      <c r="W630" s="34">
        <v>51487.263663749676</v>
      </c>
      <c r="X630" s="34">
        <v>7658.9317757158569</v>
      </c>
      <c r="Y630" s="33">
        <v>43828.331888033819</v>
      </c>
      <c r="Z630" s="144">
        <v>0</v>
      </c>
      <c r="AA630" s="34">
        <v>8994.2767587450999</v>
      </c>
      <c r="AB630" s="34">
        <v>13167.856152523769</v>
      </c>
      <c r="AC630" s="34">
        <v>9519.3799999999992</v>
      </c>
      <c r="AD630" s="34">
        <v>5128.0961176366018</v>
      </c>
      <c r="AE630" s="34">
        <v>0</v>
      </c>
      <c r="AF630" s="34">
        <v>36809.60902890547</v>
      </c>
      <c r="AG630" s="136">
        <v>92554</v>
      </c>
      <c r="AH630" s="34">
        <v>92554</v>
      </c>
      <c r="AI630" s="34">
        <v>3915</v>
      </c>
      <c r="AJ630" s="34">
        <v>3915</v>
      </c>
      <c r="AK630" s="34">
        <v>0</v>
      </c>
      <c r="AL630" s="34">
        <v>88639</v>
      </c>
      <c r="AM630" s="34">
        <v>88639</v>
      </c>
      <c r="AN630" s="34">
        <v>0</v>
      </c>
      <c r="AO630" s="34">
        <v>40369.822981999998</v>
      </c>
      <c r="AP630" s="34">
        <v>40369.822981999998</v>
      </c>
      <c r="AQ630" s="34">
        <v>0</v>
      </c>
      <c r="AR630" s="34">
        <v>-72889</v>
      </c>
      <c r="AS630" s="34">
        <v>6086.5</v>
      </c>
    </row>
    <row r="631" spans="2:45" s="1" customFormat="1" ht="14.25" x14ac:dyDescent="0.2">
      <c r="B631" s="31" t="s">
        <v>4794</v>
      </c>
      <c r="C631" s="32" t="s">
        <v>4272</v>
      </c>
      <c r="D631" s="31" t="s">
        <v>4273</v>
      </c>
      <c r="E631" s="31" t="s">
        <v>13</v>
      </c>
      <c r="F631" s="31" t="s">
        <v>11</v>
      </c>
      <c r="G631" s="31" t="s">
        <v>19</v>
      </c>
      <c r="H631" s="31" t="s">
        <v>73</v>
      </c>
      <c r="I631" s="31" t="s">
        <v>10</v>
      </c>
      <c r="J631" s="31" t="s">
        <v>21</v>
      </c>
      <c r="K631" s="31" t="s">
        <v>4274</v>
      </c>
      <c r="L631" s="33">
        <v>893</v>
      </c>
      <c r="M631" s="150">
        <v>32243.854521000001</v>
      </c>
      <c r="N631" s="34">
        <v>584</v>
      </c>
      <c r="O631" s="34">
        <v>0</v>
      </c>
      <c r="P631" s="30">
        <v>47736.854521000001</v>
      </c>
      <c r="Q631" s="35">
        <v>1863.7026490000001</v>
      </c>
      <c r="R631" s="36">
        <v>0</v>
      </c>
      <c r="S631" s="36">
        <v>1744.3448788578125</v>
      </c>
      <c r="T631" s="36">
        <v>41.655121142187454</v>
      </c>
      <c r="U631" s="37">
        <v>1786.009631010772</v>
      </c>
      <c r="V631" s="38">
        <v>3649.7122800107718</v>
      </c>
      <c r="W631" s="34">
        <v>51386.566801010777</v>
      </c>
      <c r="X631" s="34">
        <v>3270.646647857815</v>
      </c>
      <c r="Y631" s="33">
        <v>48115.920153152962</v>
      </c>
      <c r="Z631" s="144">
        <v>0</v>
      </c>
      <c r="AA631" s="34">
        <v>1167.805724756626</v>
      </c>
      <c r="AB631" s="34">
        <v>6437.0339920739852</v>
      </c>
      <c r="AC631" s="34">
        <v>4142.03</v>
      </c>
      <c r="AD631" s="34">
        <v>0</v>
      </c>
      <c r="AE631" s="34">
        <v>0</v>
      </c>
      <c r="AF631" s="34">
        <v>11746.86971683061</v>
      </c>
      <c r="AG631" s="136">
        <v>14909</v>
      </c>
      <c r="AH631" s="34">
        <v>14909</v>
      </c>
      <c r="AI631" s="34">
        <v>0</v>
      </c>
      <c r="AJ631" s="34">
        <v>0</v>
      </c>
      <c r="AK631" s="34">
        <v>0</v>
      </c>
      <c r="AL631" s="34">
        <v>14909</v>
      </c>
      <c r="AM631" s="34">
        <v>14909</v>
      </c>
      <c r="AN631" s="34">
        <v>0</v>
      </c>
      <c r="AO631" s="34">
        <v>47736.854521000001</v>
      </c>
      <c r="AP631" s="34">
        <v>47736.854521000001</v>
      </c>
      <c r="AQ631" s="34">
        <v>0</v>
      </c>
      <c r="AR631" s="34">
        <v>584</v>
      </c>
      <c r="AS631" s="34">
        <v>0</v>
      </c>
    </row>
    <row r="632" spans="2:45" s="1" customFormat="1" ht="14.25" x14ac:dyDescent="0.2">
      <c r="B632" s="31" t="s">
        <v>4794</v>
      </c>
      <c r="C632" s="32" t="s">
        <v>439</v>
      </c>
      <c r="D632" s="31" t="s">
        <v>440</v>
      </c>
      <c r="E632" s="31" t="s">
        <v>13</v>
      </c>
      <c r="F632" s="31" t="s">
        <v>11</v>
      </c>
      <c r="G632" s="31" t="s">
        <v>19</v>
      </c>
      <c r="H632" s="31" t="s">
        <v>73</v>
      </c>
      <c r="I632" s="31" t="s">
        <v>10</v>
      </c>
      <c r="J632" s="31" t="s">
        <v>12</v>
      </c>
      <c r="K632" s="31" t="s">
        <v>441</v>
      </c>
      <c r="L632" s="33">
        <v>1191</v>
      </c>
      <c r="M632" s="150">
        <v>41263.249629999998</v>
      </c>
      <c r="N632" s="34">
        <v>-11138</v>
      </c>
      <c r="O632" s="34">
        <v>7011.675037</v>
      </c>
      <c r="P632" s="30">
        <v>52460.574592999998</v>
      </c>
      <c r="Q632" s="35">
        <v>2182.4031089999999</v>
      </c>
      <c r="R632" s="36">
        <v>0</v>
      </c>
      <c r="S632" s="36">
        <v>1213.2375805718946</v>
      </c>
      <c r="T632" s="36">
        <v>1168.7624194281054</v>
      </c>
      <c r="U632" s="37">
        <v>2382.0128449426984</v>
      </c>
      <c r="V632" s="38">
        <v>4564.4159539426983</v>
      </c>
      <c r="W632" s="34">
        <v>57024.990546942696</v>
      </c>
      <c r="X632" s="34">
        <v>2274.8204635718939</v>
      </c>
      <c r="Y632" s="33">
        <v>54750.170083370802</v>
      </c>
      <c r="Z632" s="144">
        <v>0</v>
      </c>
      <c r="AA632" s="34">
        <v>5122.4750535608218</v>
      </c>
      <c r="AB632" s="34">
        <v>8167.4111871514606</v>
      </c>
      <c r="AC632" s="34">
        <v>7610.43</v>
      </c>
      <c r="AD632" s="34">
        <v>393.5</v>
      </c>
      <c r="AE632" s="34">
        <v>0</v>
      </c>
      <c r="AF632" s="34">
        <v>21293.816240712284</v>
      </c>
      <c r="AG632" s="136">
        <v>25178</v>
      </c>
      <c r="AH632" s="34">
        <v>29304.324962999999</v>
      </c>
      <c r="AI632" s="34">
        <v>0</v>
      </c>
      <c r="AJ632" s="34">
        <v>4126.324963</v>
      </c>
      <c r="AK632" s="34">
        <v>4126.324963</v>
      </c>
      <c r="AL632" s="34">
        <v>25178</v>
      </c>
      <c r="AM632" s="34">
        <v>25178</v>
      </c>
      <c r="AN632" s="34">
        <v>0</v>
      </c>
      <c r="AO632" s="34">
        <v>52460.574592999998</v>
      </c>
      <c r="AP632" s="34">
        <v>48334.249629999998</v>
      </c>
      <c r="AQ632" s="34">
        <v>4126.3249629999991</v>
      </c>
      <c r="AR632" s="34">
        <v>-11138</v>
      </c>
      <c r="AS632" s="34">
        <v>0</v>
      </c>
    </row>
    <row r="633" spans="2:45" s="1" customFormat="1" ht="14.25" x14ac:dyDescent="0.2">
      <c r="B633" s="31" t="s">
        <v>4794</v>
      </c>
      <c r="C633" s="32" t="s">
        <v>3081</v>
      </c>
      <c r="D633" s="31" t="s">
        <v>3082</v>
      </c>
      <c r="E633" s="31" t="s">
        <v>13</v>
      </c>
      <c r="F633" s="31" t="s">
        <v>11</v>
      </c>
      <c r="G633" s="31" t="s">
        <v>19</v>
      </c>
      <c r="H633" s="31" t="s">
        <v>73</v>
      </c>
      <c r="I633" s="31" t="s">
        <v>10</v>
      </c>
      <c r="J633" s="31" t="s">
        <v>12</v>
      </c>
      <c r="K633" s="31" t="s">
        <v>3083</v>
      </c>
      <c r="L633" s="33">
        <v>1075</v>
      </c>
      <c r="M633" s="150">
        <v>53041.147603999998</v>
      </c>
      <c r="N633" s="34">
        <v>-36118</v>
      </c>
      <c r="O633" s="34">
        <v>27162.253774645684</v>
      </c>
      <c r="P633" s="30">
        <v>33681.147603999998</v>
      </c>
      <c r="Q633" s="35">
        <v>0</v>
      </c>
      <c r="R633" s="36">
        <v>0</v>
      </c>
      <c r="S633" s="36">
        <v>0</v>
      </c>
      <c r="T633" s="36">
        <v>2150</v>
      </c>
      <c r="U633" s="37">
        <v>2150.0115938819486</v>
      </c>
      <c r="V633" s="38">
        <v>2150.0115938819486</v>
      </c>
      <c r="W633" s="34">
        <v>35831.159197881949</v>
      </c>
      <c r="X633" s="34">
        <v>0</v>
      </c>
      <c r="Y633" s="33">
        <v>35831.159197881949</v>
      </c>
      <c r="Z633" s="144">
        <v>0</v>
      </c>
      <c r="AA633" s="34">
        <v>2921.3742516915254</v>
      </c>
      <c r="AB633" s="34">
        <v>5539.5889186954046</v>
      </c>
      <c r="AC633" s="34">
        <v>4506.09</v>
      </c>
      <c r="AD633" s="34">
        <v>204</v>
      </c>
      <c r="AE633" s="34">
        <v>0</v>
      </c>
      <c r="AF633" s="34">
        <v>13171.053170386931</v>
      </c>
      <c r="AG633" s="136">
        <v>16585</v>
      </c>
      <c r="AH633" s="34">
        <v>18745</v>
      </c>
      <c r="AI633" s="34">
        <v>0</v>
      </c>
      <c r="AJ633" s="34">
        <v>2160</v>
      </c>
      <c r="AK633" s="34">
        <v>2160</v>
      </c>
      <c r="AL633" s="34">
        <v>16585</v>
      </c>
      <c r="AM633" s="34">
        <v>16585</v>
      </c>
      <c r="AN633" s="34">
        <v>0</v>
      </c>
      <c r="AO633" s="34">
        <v>33681.147603999998</v>
      </c>
      <c r="AP633" s="34">
        <v>31521.147603999998</v>
      </c>
      <c r="AQ633" s="34">
        <v>2160</v>
      </c>
      <c r="AR633" s="34">
        <v>-36118</v>
      </c>
      <c r="AS633" s="34">
        <v>0</v>
      </c>
    </row>
    <row r="634" spans="2:45" s="1" customFormat="1" ht="14.25" x14ac:dyDescent="0.2">
      <c r="B634" s="31" t="s">
        <v>4794</v>
      </c>
      <c r="C634" s="32" t="s">
        <v>580</v>
      </c>
      <c r="D634" s="31" t="s">
        <v>581</v>
      </c>
      <c r="E634" s="31" t="s">
        <v>13</v>
      </c>
      <c r="F634" s="31" t="s">
        <v>11</v>
      </c>
      <c r="G634" s="31" t="s">
        <v>19</v>
      </c>
      <c r="H634" s="31" t="s">
        <v>73</v>
      </c>
      <c r="I634" s="31" t="s">
        <v>10</v>
      </c>
      <c r="J634" s="31" t="s">
        <v>12</v>
      </c>
      <c r="K634" s="31" t="s">
        <v>582</v>
      </c>
      <c r="L634" s="33">
        <v>1348</v>
      </c>
      <c r="M634" s="150">
        <v>35269.968096999997</v>
      </c>
      <c r="N634" s="34">
        <v>32803</v>
      </c>
      <c r="O634" s="34">
        <v>0</v>
      </c>
      <c r="P634" s="30">
        <v>85564.088097</v>
      </c>
      <c r="Q634" s="35">
        <v>1161.6310699999999</v>
      </c>
      <c r="R634" s="36">
        <v>0</v>
      </c>
      <c r="S634" s="36">
        <v>1274.3049828576322</v>
      </c>
      <c r="T634" s="36">
        <v>1421.6950171423678</v>
      </c>
      <c r="U634" s="37">
        <v>2696.0145381887128</v>
      </c>
      <c r="V634" s="38">
        <v>3857.6456081887127</v>
      </c>
      <c r="W634" s="34">
        <v>89421.733705188715</v>
      </c>
      <c r="X634" s="34">
        <v>2389.3218428576365</v>
      </c>
      <c r="Y634" s="33">
        <v>87032.411862331079</v>
      </c>
      <c r="Z634" s="144">
        <v>0</v>
      </c>
      <c r="AA634" s="34">
        <v>2477.1068254318179</v>
      </c>
      <c r="AB634" s="34">
        <v>9096.9458925293347</v>
      </c>
      <c r="AC634" s="34">
        <v>5650.43</v>
      </c>
      <c r="AD634" s="34">
        <v>0</v>
      </c>
      <c r="AE634" s="34">
        <v>0</v>
      </c>
      <c r="AF634" s="34">
        <v>17224.482717961153</v>
      </c>
      <c r="AG634" s="136">
        <v>2407</v>
      </c>
      <c r="AH634" s="34">
        <v>17491.12</v>
      </c>
      <c r="AI634" s="34">
        <v>2407</v>
      </c>
      <c r="AJ634" s="34">
        <v>2407</v>
      </c>
      <c r="AK634" s="34">
        <v>0</v>
      </c>
      <c r="AL634" s="34">
        <v>0</v>
      </c>
      <c r="AM634" s="34">
        <v>15084.119999999999</v>
      </c>
      <c r="AN634" s="34">
        <v>15084.119999999999</v>
      </c>
      <c r="AO634" s="34">
        <v>85564.088097</v>
      </c>
      <c r="AP634" s="34">
        <v>70479.968097000004</v>
      </c>
      <c r="AQ634" s="34">
        <v>15084.119999999995</v>
      </c>
      <c r="AR634" s="34">
        <v>32803</v>
      </c>
      <c r="AS634" s="34">
        <v>0</v>
      </c>
    </row>
    <row r="635" spans="2:45" s="1" customFormat="1" ht="14.25" x14ac:dyDescent="0.2">
      <c r="B635" s="31" t="s">
        <v>4794</v>
      </c>
      <c r="C635" s="32" t="s">
        <v>3219</v>
      </c>
      <c r="D635" s="31" t="s">
        <v>3220</v>
      </c>
      <c r="E635" s="31" t="s">
        <v>13</v>
      </c>
      <c r="F635" s="31" t="s">
        <v>11</v>
      </c>
      <c r="G635" s="31" t="s">
        <v>19</v>
      </c>
      <c r="H635" s="31" t="s">
        <v>73</v>
      </c>
      <c r="I635" s="31" t="s">
        <v>10</v>
      </c>
      <c r="J635" s="31" t="s">
        <v>12</v>
      </c>
      <c r="K635" s="31" t="s">
        <v>3221</v>
      </c>
      <c r="L635" s="33">
        <v>1565</v>
      </c>
      <c r="M635" s="150">
        <v>63047.865764999995</v>
      </c>
      <c r="N635" s="34">
        <v>-65714</v>
      </c>
      <c r="O635" s="34">
        <v>41440.162198350721</v>
      </c>
      <c r="P635" s="30">
        <v>15846.215764999994</v>
      </c>
      <c r="Q635" s="35">
        <v>5478.2994779999999</v>
      </c>
      <c r="R635" s="36">
        <v>0</v>
      </c>
      <c r="S635" s="36">
        <v>2287.0450400008785</v>
      </c>
      <c r="T635" s="36">
        <v>18158.887993106397</v>
      </c>
      <c r="U635" s="37">
        <v>20446.043287867236</v>
      </c>
      <c r="V635" s="38">
        <v>25924.342765867237</v>
      </c>
      <c r="W635" s="34">
        <v>41770.558530867231</v>
      </c>
      <c r="X635" s="34">
        <v>26405.020815351596</v>
      </c>
      <c r="Y635" s="33">
        <v>15365.537715515635</v>
      </c>
      <c r="Z635" s="144">
        <v>0</v>
      </c>
      <c r="AA635" s="34">
        <v>1172.056044791002</v>
      </c>
      <c r="AB635" s="34">
        <v>11488.763576053727</v>
      </c>
      <c r="AC635" s="34">
        <v>6560.03</v>
      </c>
      <c r="AD635" s="34">
        <v>787</v>
      </c>
      <c r="AE635" s="34">
        <v>0</v>
      </c>
      <c r="AF635" s="34">
        <v>20007.849620844729</v>
      </c>
      <c r="AG635" s="136">
        <v>2500</v>
      </c>
      <c r="AH635" s="34">
        <v>18512.349999999999</v>
      </c>
      <c r="AI635" s="34">
        <v>0</v>
      </c>
      <c r="AJ635" s="34">
        <v>1000</v>
      </c>
      <c r="AK635" s="34">
        <v>1000</v>
      </c>
      <c r="AL635" s="34">
        <v>2500</v>
      </c>
      <c r="AM635" s="34">
        <v>17512.349999999999</v>
      </c>
      <c r="AN635" s="34">
        <v>15012.349999999999</v>
      </c>
      <c r="AO635" s="34">
        <v>15846.215764999994</v>
      </c>
      <c r="AP635" s="34">
        <v>-166.13423500000499</v>
      </c>
      <c r="AQ635" s="34">
        <v>16012.349999999999</v>
      </c>
      <c r="AR635" s="34">
        <v>-65714</v>
      </c>
      <c r="AS635" s="34">
        <v>0</v>
      </c>
    </row>
    <row r="636" spans="2:45" s="1" customFormat="1" ht="14.25" x14ac:dyDescent="0.2">
      <c r="B636" s="31" t="s">
        <v>4794</v>
      </c>
      <c r="C636" s="32" t="s">
        <v>4170</v>
      </c>
      <c r="D636" s="31" t="s">
        <v>4171</v>
      </c>
      <c r="E636" s="31" t="s">
        <v>13</v>
      </c>
      <c r="F636" s="31" t="s">
        <v>11</v>
      </c>
      <c r="G636" s="31" t="s">
        <v>19</v>
      </c>
      <c r="H636" s="31" t="s">
        <v>73</v>
      </c>
      <c r="I636" s="31" t="s">
        <v>10</v>
      </c>
      <c r="J636" s="31" t="s">
        <v>15</v>
      </c>
      <c r="K636" s="31" t="s">
        <v>4172</v>
      </c>
      <c r="L636" s="33">
        <v>34504</v>
      </c>
      <c r="M636" s="150">
        <v>2589329.5083109997</v>
      </c>
      <c r="N636" s="34">
        <v>-610192.19999999995</v>
      </c>
      <c r="O636" s="34">
        <v>0</v>
      </c>
      <c r="P636" s="30">
        <v>2769899.7083109999</v>
      </c>
      <c r="Q636" s="35">
        <v>156603.582417</v>
      </c>
      <c r="R636" s="36">
        <v>0</v>
      </c>
      <c r="S636" s="36">
        <v>73725.074061742605</v>
      </c>
      <c r="T636" s="36">
        <v>-254.92174623951723</v>
      </c>
      <c r="U636" s="37">
        <v>73470.548503536891</v>
      </c>
      <c r="V636" s="38">
        <v>230074.13092053687</v>
      </c>
      <c r="W636" s="34">
        <v>2999973.8392315367</v>
      </c>
      <c r="X636" s="34">
        <v>138234.51386574237</v>
      </c>
      <c r="Y636" s="33">
        <v>2861739.3253657944</v>
      </c>
      <c r="Z636" s="144">
        <v>0</v>
      </c>
      <c r="AA636" s="34">
        <v>224812.65648792707</v>
      </c>
      <c r="AB636" s="34">
        <v>288977.05144472508</v>
      </c>
      <c r="AC636" s="34">
        <v>144630.87</v>
      </c>
      <c r="AD636" s="34">
        <v>112907.39322906744</v>
      </c>
      <c r="AE636" s="34">
        <v>2611.96</v>
      </c>
      <c r="AF636" s="34">
        <v>773939.93116171949</v>
      </c>
      <c r="AG636" s="136">
        <v>2059749</v>
      </c>
      <c r="AH636" s="34">
        <v>2098354.4</v>
      </c>
      <c r="AI636" s="34">
        <v>0</v>
      </c>
      <c r="AJ636" s="34">
        <v>38605.4</v>
      </c>
      <c r="AK636" s="34">
        <v>38605.4</v>
      </c>
      <c r="AL636" s="34">
        <v>2059749</v>
      </c>
      <c r="AM636" s="34">
        <v>2059749</v>
      </c>
      <c r="AN636" s="34">
        <v>0</v>
      </c>
      <c r="AO636" s="34">
        <v>2769899.7083109999</v>
      </c>
      <c r="AP636" s="34">
        <v>2731294.308311</v>
      </c>
      <c r="AQ636" s="34">
        <v>38605.399999999907</v>
      </c>
      <c r="AR636" s="34">
        <v>-616698</v>
      </c>
      <c r="AS636" s="34">
        <v>6505.8000000000466</v>
      </c>
    </row>
    <row r="637" spans="2:45" s="1" customFormat="1" ht="14.25" x14ac:dyDescent="0.2">
      <c r="B637" s="31" t="s">
        <v>4794</v>
      </c>
      <c r="C637" s="32" t="s">
        <v>3758</v>
      </c>
      <c r="D637" s="31" t="s">
        <v>3759</v>
      </c>
      <c r="E637" s="31" t="s">
        <v>13</v>
      </c>
      <c r="F637" s="31" t="s">
        <v>11</v>
      </c>
      <c r="G637" s="31" t="s">
        <v>19</v>
      </c>
      <c r="H637" s="31" t="s">
        <v>73</v>
      </c>
      <c r="I637" s="31" t="s">
        <v>13</v>
      </c>
      <c r="J637" s="31" t="s">
        <v>149</v>
      </c>
      <c r="K637" s="31" t="s">
        <v>73</v>
      </c>
      <c r="L637" s="33">
        <v>72399</v>
      </c>
      <c r="M637" s="150">
        <v>3533494.4974899995</v>
      </c>
      <c r="N637" s="34">
        <v>-4041983.8</v>
      </c>
      <c r="O637" s="34">
        <v>2448966.829175191</v>
      </c>
      <c r="P637" s="30">
        <v>1101539.1472389996</v>
      </c>
      <c r="Q637" s="35">
        <v>248956.20356699999</v>
      </c>
      <c r="R637" s="36">
        <v>0</v>
      </c>
      <c r="S637" s="36">
        <v>143067.01165605494</v>
      </c>
      <c r="T637" s="36">
        <v>999637.80903094844</v>
      </c>
      <c r="U637" s="37">
        <v>1142710.9827264419</v>
      </c>
      <c r="V637" s="38">
        <v>1391667.1862934418</v>
      </c>
      <c r="W637" s="34">
        <v>2493206.3335324414</v>
      </c>
      <c r="X637" s="34">
        <v>1491905.7604232463</v>
      </c>
      <c r="Y637" s="33">
        <v>1001300.5731091951</v>
      </c>
      <c r="Z637" s="144">
        <v>48308.816134381639</v>
      </c>
      <c r="AA637" s="34">
        <v>604384.20551539015</v>
      </c>
      <c r="AB637" s="34">
        <v>715684.95651045139</v>
      </c>
      <c r="AC637" s="34">
        <v>303475.83</v>
      </c>
      <c r="AD637" s="34">
        <v>157576.24620327709</v>
      </c>
      <c r="AE637" s="34">
        <v>10820.06</v>
      </c>
      <c r="AF637" s="34">
        <v>1840250.1143635004</v>
      </c>
      <c r="AG637" s="136">
        <v>1471879</v>
      </c>
      <c r="AH637" s="34">
        <v>1610028.4497489999</v>
      </c>
      <c r="AI637" s="34">
        <v>215200</v>
      </c>
      <c r="AJ637" s="34">
        <v>353349.44974899996</v>
      </c>
      <c r="AK637" s="34">
        <v>138149.44974899996</v>
      </c>
      <c r="AL637" s="34">
        <v>1256679</v>
      </c>
      <c r="AM637" s="34">
        <v>1256679</v>
      </c>
      <c r="AN637" s="34">
        <v>0</v>
      </c>
      <c r="AO637" s="34">
        <v>1101539.1472389996</v>
      </c>
      <c r="AP637" s="34">
        <v>963389.6974899997</v>
      </c>
      <c r="AQ637" s="34">
        <v>138149.4497489999</v>
      </c>
      <c r="AR637" s="34">
        <v>-5098983.8</v>
      </c>
      <c r="AS637" s="34">
        <v>1057000</v>
      </c>
    </row>
    <row r="638" spans="2:45" s="1" customFormat="1" ht="14.25" x14ac:dyDescent="0.2">
      <c r="B638" s="31" t="s">
        <v>4794</v>
      </c>
      <c r="C638" s="32" t="s">
        <v>4632</v>
      </c>
      <c r="D638" s="31" t="s">
        <v>4633</v>
      </c>
      <c r="E638" s="31" t="s">
        <v>13</v>
      </c>
      <c r="F638" s="31" t="s">
        <v>11</v>
      </c>
      <c r="G638" s="31" t="s">
        <v>19</v>
      </c>
      <c r="H638" s="31" t="s">
        <v>73</v>
      </c>
      <c r="I638" s="31" t="s">
        <v>10</v>
      </c>
      <c r="J638" s="31" t="s">
        <v>12</v>
      </c>
      <c r="K638" s="31" t="s">
        <v>4634</v>
      </c>
      <c r="L638" s="33">
        <v>1727</v>
      </c>
      <c r="M638" s="150">
        <v>91432.416972999999</v>
      </c>
      <c r="N638" s="34">
        <v>-102972</v>
      </c>
      <c r="O638" s="34">
        <v>39713.910726813272</v>
      </c>
      <c r="P638" s="30">
        <v>-12143.553027000002</v>
      </c>
      <c r="Q638" s="35">
        <v>7709.6088600000003</v>
      </c>
      <c r="R638" s="36">
        <v>12143.553027000002</v>
      </c>
      <c r="S638" s="36">
        <v>2368.3815234294811</v>
      </c>
      <c r="T638" s="36">
        <v>27899.690735173142</v>
      </c>
      <c r="U638" s="37">
        <v>42411.853990429052</v>
      </c>
      <c r="V638" s="38">
        <v>50121.462850429052</v>
      </c>
      <c r="W638" s="34">
        <v>50121.462850429052</v>
      </c>
      <c r="X638" s="34">
        <v>38517.351056242747</v>
      </c>
      <c r="Y638" s="33">
        <v>11604.111794186305</v>
      </c>
      <c r="Z638" s="144">
        <v>0</v>
      </c>
      <c r="AA638" s="34">
        <v>1746.4436052941419</v>
      </c>
      <c r="AB638" s="34">
        <v>10116.480932467244</v>
      </c>
      <c r="AC638" s="34">
        <v>7239.09</v>
      </c>
      <c r="AD638" s="34">
        <v>533.4812750000001</v>
      </c>
      <c r="AE638" s="34">
        <v>0</v>
      </c>
      <c r="AF638" s="34">
        <v>19635.495812761386</v>
      </c>
      <c r="AG638" s="136">
        <v>0</v>
      </c>
      <c r="AH638" s="34">
        <v>22298.03</v>
      </c>
      <c r="AI638" s="34">
        <v>0</v>
      </c>
      <c r="AJ638" s="34">
        <v>2972.9</v>
      </c>
      <c r="AK638" s="34">
        <v>2972.9</v>
      </c>
      <c r="AL638" s="34">
        <v>0</v>
      </c>
      <c r="AM638" s="34">
        <v>19325.129999999997</v>
      </c>
      <c r="AN638" s="34">
        <v>19325.129999999997</v>
      </c>
      <c r="AO638" s="34">
        <v>-12143.553027000002</v>
      </c>
      <c r="AP638" s="34">
        <v>-34441.583027000001</v>
      </c>
      <c r="AQ638" s="34">
        <v>22298.03</v>
      </c>
      <c r="AR638" s="34">
        <v>-102972</v>
      </c>
      <c r="AS638" s="34">
        <v>0</v>
      </c>
    </row>
    <row r="639" spans="2:45" s="1" customFormat="1" ht="14.25" x14ac:dyDescent="0.2">
      <c r="B639" s="31" t="s">
        <v>4794</v>
      </c>
      <c r="C639" s="32" t="s">
        <v>4611</v>
      </c>
      <c r="D639" s="31" t="s">
        <v>4612</v>
      </c>
      <c r="E639" s="31" t="s">
        <v>13</v>
      </c>
      <c r="F639" s="31" t="s">
        <v>11</v>
      </c>
      <c r="G639" s="31" t="s">
        <v>19</v>
      </c>
      <c r="H639" s="31" t="s">
        <v>73</v>
      </c>
      <c r="I639" s="31" t="s">
        <v>10</v>
      </c>
      <c r="J639" s="31" t="s">
        <v>21</v>
      </c>
      <c r="K639" s="31" t="s">
        <v>4613</v>
      </c>
      <c r="L639" s="33">
        <v>635</v>
      </c>
      <c r="M639" s="150">
        <v>21089.212771999999</v>
      </c>
      <c r="N639" s="34">
        <v>-42005</v>
      </c>
      <c r="O639" s="34">
        <v>13910.610484451663</v>
      </c>
      <c r="P639" s="30">
        <v>-14163.352228000002</v>
      </c>
      <c r="Q639" s="35">
        <v>415.692431</v>
      </c>
      <c r="R639" s="36">
        <v>14163.352228000002</v>
      </c>
      <c r="S639" s="36">
        <v>474.98916800018236</v>
      </c>
      <c r="T639" s="36">
        <v>10957.670535914896</v>
      </c>
      <c r="U639" s="37">
        <v>25596.149958492144</v>
      </c>
      <c r="V639" s="38">
        <v>26011.842389492143</v>
      </c>
      <c r="W639" s="34">
        <v>26011.842389492143</v>
      </c>
      <c r="X639" s="34">
        <v>14801.138265451849</v>
      </c>
      <c r="Y639" s="33">
        <v>11210.704124040294</v>
      </c>
      <c r="Z639" s="144">
        <v>0</v>
      </c>
      <c r="AA639" s="34">
        <v>1245.8644006149905</v>
      </c>
      <c r="AB639" s="34">
        <v>2811.6762357983757</v>
      </c>
      <c r="AC639" s="34">
        <v>3031.7999999999997</v>
      </c>
      <c r="AD639" s="34">
        <v>0</v>
      </c>
      <c r="AE639" s="34">
        <v>82</v>
      </c>
      <c r="AF639" s="34">
        <v>7171.3406364133662</v>
      </c>
      <c r="AG639" s="136">
        <v>0</v>
      </c>
      <c r="AH639" s="34">
        <v>6752.4349999999995</v>
      </c>
      <c r="AI639" s="34">
        <v>0</v>
      </c>
      <c r="AJ639" s="34">
        <v>541.5</v>
      </c>
      <c r="AK639" s="34">
        <v>541.5</v>
      </c>
      <c r="AL639" s="34">
        <v>0</v>
      </c>
      <c r="AM639" s="34">
        <v>6210.9349999999995</v>
      </c>
      <c r="AN639" s="34">
        <v>6210.9349999999995</v>
      </c>
      <c r="AO639" s="34">
        <v>-14163.352228000002</v>
      </c>
      <c r="AP639" s="34">
        <v>-20915.787228000001</v>
      </c>
      <c r="AQ639" s="34">
        <v>6752.4349999999995</v>
      </c>
      <c r="AR639" s="34">
        <v>-42005</v>
      </c>
      <c r="AS639" s="34">
        <v>0</v>
      </c>
    </row>
    <row r="640" spans="2:45" s="1" customFormat="1" ht="14.25" x14ac:dyDescent="0.2">
      <c r="B640" s="31" t="s">
        <v>4794</v>
      </c>
      <c r="C640" s="32" t="s">
        <v>538</v>
      </c>
      <c r="D640" s="31" t="s">
        <v>539</v>
      </c>
      <c r="E640" s="31" t="s">
        <v>13</v>
      </c>
      <c r="F640" s="31" t="s">
        <v>11</v>
      </c>
      <c r="G640" s="31" t="s">
        <v>19</v>
      </c>
      <c r="H640" s="31" t="s">
        <v>73</v>
      </c>
      <c r="I640" s="31" t="s">
        <v>10</v>
      </c>
      <c r="J640" s="31" t="s">
        <v>21</v>
      </c>
      <c r="K640" s="31" t="s">
        <v>540</v>
      </c>
      <c r="L640" s="33">
        <v>432</v>
      </c>
      <c r="M640" s="150">
        <v>15096.326304999999</v>
      </c>
      <c r="N640" s="34">
        <v>25368</v>
      </c>
      <c r="O640" s="34">
        <v>0</v>
      </c>
      <c r="P640" s="30">
        <v>37582.718304999995</v>
      </c>
      <c r="Q640" s="35">
        <v>0</v>
      </c>
      <c r="R640" s="36">
        <v>0</v>
      </c>
      <c r="S640" s="36">
        <v>111.39399542861422</v>
      </c>
      <c r="T640" s="36">
        <v>752.60600457138582</v>
      </c>
      <c r="U640" s="37">
        <v>864.0046591227923</v>
      </c>
      <c r="V640" s="38">
        <v>864.0046591227923</v>
      </c>
      <c r="W640" s="34">
        <v>38446.72296412279</v>
      </c>
      <c r="X640" s="34">
        <v>111.39399542861065</v>
      </c>
      <c r="Y640" s="33">
        <v>38335.328968694179</v>
      </c>
      <c r="Z640" s="144">
        <v>0</v>
      </c>
      <c r="AA640" s="34">
        <v>748.30898976439846</v>
      </c>
      <c r="AB640" s="34">
        <v>1930.4626846219624</v>
      </c>
      <c r="AC640" s="34">
        <v>4617.76</v>
      </c>
      <c r="AD640" s="34">
        <v>386</v>
      </c>
      <c r="AE640" s="34">
        <v>0</v>
      </c>
      <c r="AF640" s="34">
        <v>7682.5316743863605</v>
      </c>
      <c r="AG640" s="136">
        <v>0</v>
      </c>
      <c r="AH640" s="34">
        <v>4225.3919999999998</v>
      </c>
      <c r="AI640" s="34">
        <v>0</v>
      </c>
      <c r="AJ640" s="34">
        <v>0</v>
      </c>
      <c r="AK640" s="34">
        <v>0</v>
      </c>
      <c r="AL640" s="34">
        <v>0</v>
      </c>
      <c r="AM640" s="34">
        <v>4225.3919999999998</v>
      </c>
      <c r="AN640" s="34">
        <v>4225.3919999999998</v>
      </c>
      <c r="AO640" s="34">
        <v>37582.718304999995</v>
      </c>
      <c r="AP640" s="34">
        <v>33357.326304999995</v>
      </c>
      <c r="AQ640" s="34">
        <v>4225.3919999999998</v>
      </c>
      <c r="AR640" s="34">
        <v>25368</v>
      </c>
      <c r="AS640" s="34">
        <v>0</v>
      </c>
    </row>
    <row r="641" spans="2:45" s="1" customFormat="1" ht="14.25" x14ac:dyDescent="0.2">
      <c r="B641" s="31" t="s">
        <v>4794</v>
      </c>
      <c r="C641" s="32" t="s">
        <v>3072</v>
      </c>
      <c r="D641" s="31" t="s">
        <v>3073</v>
      </c>
      <c r="E641" s="31" t="s">
        <v>13</v>
      </c>
      <c r="F641" s="31" t="s">
        <v>11</v>
      </c>
      <c r="G641" s="31" t="s">
        <v>19</v>
      </c>
      <c r="H641" s="31" t="s">
        <v>73</v>
      </c>
      <c r="I641" s="31" t="s">
        <v>10</v>
      </c>
      <c r="J641" s="31" t="s">
        <v>21</v>
      </c>
      <c r="K641" s="31" t="s">
        <v>3074</v>
      </c>
      <c r="L641" s="33">
        <v>302</v>
      </c>
      <c r="M641" s="150">
        <v>7587.5707540000003</v>
      </c>
      <c r="N641" s="34">
        <v>-1367</v>
      </c>
      <c r="O641" s="34">
        <v>0</v>
      </c>
      <c r="P641" s="30">
        <v>11032.327829400005</v>
      </c>
      <c r="Q641" s="35">
        <v>0</v>
      </c>
      <c r="R641" s="36">
        <v>0</v>
      </c>
      <c r="S641" s="36">
        <v>115.92420685718739</v>
      </c>
      <c r="T641" s="36">
        <v>488.07579314281259</v>
      </c>
      <c r="U641" s="37">
        <v>604.00325707195202</v>
      </c>
      <c r="V641" s="38">
        <v>604.00325707195202</v>
      </c>
      <c r="W641" s="34">
        <v>11636.331086471957</v>
      </c>
      <c r="X641" s="34">
        <v>115.92420685718753</v>
      </c>
      <c r="Y641" s="33">
        <v>11520.406879614769</v>
      </c>
      <c r="Z641" s="144">
        <v>0</v>
      </c>
      <c r="AA641" s="34">
        <v>1796.2247160058314</v>
      </c>
      <c r="AB641" s="34">
        <v>1697.2865000348772</v>
      </c>
      <c r="AC641" s="34">
        <v>1265.9000000000001</v>
      </c>
      <c r="AD641" s="34">
        <v>0</v>
      </c>
      <c r="AE641" s="34">
        <v>0</v>
      </c>
      <c r="AF641" s="34">
        <v>4759.4112160407094</v>
      </c>
      <c r="AG641" s="136">
        <v>7140</v>
      </c>
      <c r="AH641" s="34">
        <v>7898.7570753999998</v>
      </c>
      <c r="AI641" s="34">
        <v>0</v>
      </c>
      <c r="AJ641" s="34">
        <v>758.75707540000008</v>
      </c>
      <c r="AK641" s="34">
        <v>758.75707540000008</v>
      </c>
      <c r="AL641" s="34">
        <v>7140</v>
      </c>
      <c r="AM641" s="34">
        <v>7140</v>
      </c>
      <c r="AN641" s="34">
        <v>0</v>
      </c>
      <c r="AO641" s="34">
        <v>11032.327829400005</v>
      </c>
      <c r="AP641" s="34">
        <v>10273.570754000004</v>
      </c>
      <c r="AQ641" s="34">
        <v>758.75707540000076</v>
      </c>
      <c r="AR641" s="34">
        <v>-1367</v>
      </c>
      <c r="AS641" s="34">
        <v>0</v>
      </c>
    </row>
    <row r="642" spans="2:45" s="1" customFormat="1" ht="14.25" x14ac:dyDescent="0.2">
      <c r="B642" s="31" t="s">
        <v>4794</v>
      </c>
      <c r="C642" s="32" t="s">
        <v>4488</v>
      </c>
      <c r="D642" s="31" t="s">
        <v>4489</v>
      </c>
      <c r="E642" s="31" t="s">
        <v>13</v>
      </c>
      <c r="F642" s="31" t="s">
        <v>11</v>
      </c>
      <c r="G642" s="31" t="s">
        <v>19</v>
      </c>
      <c r="H642" s="31" t="s">
        <v>73</v>
      </c>
      <c r="I642" s="31" t="s">
        <v>10</v>
      </c>
      <c r="J642" s="31" t="s">
        <v>12</v>
      </c>
      <c r="K642" s="31" t="s">
        <v>4490</v>
      </c>
      <c r="L642" s="33">
        <v>3748</v>
      </c>
      <c r="M642" s="150">
        <v>62385.913874000005</v>
      </c>
      <c r="N642" s="34">
        <v>-31605</v>
      </c>
      <c r="O642" s="34">
        <v>21060.135012446437</v>
      </c>
      <c r="P642" s="30">
        <v>99874.013873999997</v>
      </c>
      <c r="Q642" s="35">
        <v>3356.082406</v>
      </c>
      <c r="R642" s="36">
        <v>0</v>
      </c>
      <c r="S642" s="36">
        <v>2089.9688228579457</v>
      </c>
      <c r="T642" s="36">
        <v>5406.0311771420547</v>
      </c>
      <c r="U642" s="37">
        <v>7496.0404222042262</v>
      </c>
      <c r="V642" s="38">
        <v>10852.122828204227</v>
      </c>
      <c r="W642" s="34">
        <v>110726.13670220423</v>
      </c>
      <c r="X642" s="34">
        <v>3918.6915428579523</v>
      </c>
      <c r="Y642" s="33">
        <v>106807.44515934627</v>
      </c>
      <c r="Z642" s="144">
        <v>0</v>
      </c>
      <c r="AA642" s="34">
        <v>4563.7160706730328</v>
      </c>
      <c r="AB642" s="34">
        <v>19521.372884984841</v>
      </c>
      <c r="AC642" s="34">
        <v>15710.54</v>
      </c>
      <c r="AD642" s="34">
        <v>2337.12967551872</v>
      </c>
      <c r="AE642" s="34">
        <v>258</v>
      </c>
      <c r="AF642" s="34">
        <v>42390.758631176592</v>
      </c>
      <c r="AG642" s="136">
        <v>87934</v>
      </c>
      <c r="AH642" s="34">
        <v>89797.1</v>
      </c>
      <c r="AI642" s="34">
        <v>0</v>
      </c>
      <c r="AJ642" s="34">
        <v>1863.1000000000001</v>
      </c>
      <c r="AK642" s="34">
        <v>1863.1000000000001</v>
      </c>
      <c r="AL642" s="34">
        <v>87934</v>
      </c>
      <c r="AM642" s="34">
        <v>87934</v>
      </c>
      <c r="AN642" s="34">
        <v>0</v>
      </c>
      <c r="AO642" s="34">
        <v>99874.013873999997</v>
      </c>
      <c r="AP642" s="34">
        <v>98010.913873999991</v>
      </c>
      <c r="AQ642" s="34">
        <v>1863.1000000000058</v>
      </c>
      <c r="AR642" s="34">
        <v>-31605</v>
      </c>
      <c r="AS642" s="34">
        <v>0</v>
      </c>
    </row>
    <row r="643" spans="2:45" s="1" customFormat="1" ht="14.25" x14ac:dyDescent="0.2">
      <c r="B643" s="31" t="s">
        <v>4794</v>
      </c>
      <c r="C643" s="32" t="s">
        <v>1301</v>
      </c>
      <c r="D643" s="31" t="s">
        <v>1302</v>
      </c>
      <c r="E643" s="31" t="s">
        <v>13</v>
      </c>
      <c r="F643" s="31" t="s">
        <v>11</v>
      </c>
      <c r="G643" s="31" t="s">
        <v>19</v>
      </c>
      <c r="H643" s="31" t="s">
        <v>73</v>
      </c>
      <c r="I643" s="31" t="s">
        <v>10</v>
      </c>
      <c r="J643" s="31" t="s">
        <v>12</v>
      </c>
      <c r="K643" s="31" t="s">
        <v>1303</v>
      </c>
      <c r="L643" s="33">
        <v>1213</v>
      </c>
      <c r="M643" s="150">
        <v>54514.343985</v>
      </c>
      <c r="N643" s="34">
        <v>-42352</v>
      </c>
      <c r="O643" s="34">
        <v>40587.464168451719</v>
      </c>
      <c r="P643" s="30">
        <v>27239.113985000004</v>
      </c>
      <c r="Q643" s="35">
        <v>4034.5184330000002</v>
      </c>
      <c r="R643" s="36">
        <v>0</v>
      </c>
      <c r="S643" s="36">
        <v>2003.7276422864836</v>
      </c>
      <c r="T643" s="36">
        <v>9062.9901787270464</v>
      </c>
      <c r="U643" s="37">
        <v>11066.777498325146</v>
      </c>
      <c r="V643" s="38">
        <v>15101.295931325145</v>
      </c>
      <c r="W643" s="34">
        <v>42340.409916325152</v>
      </c>
      <c r="X643" s="34">
        <v>14824.082766738204</v>
      </c>
      <c r="Y643" s="33">
        <v>27516.327149586949</v>
      </c>
      <c r="Z643" s="144">
        <v>0</v>
      </c>
      <c r="AA643" s="34">
        <v>1308.4283710956761</v>
      </c>
      <c r="AB643" s="34">
        <v>13445.452523421334</v>
      </c>
      <c r="AC643" s="34">
        <v>5438.7</v>
      </c>
      <c r="AD643" s="34">
        <v>1534.4127474273098</v>
      </c>
      <c r="AE643" s="34">
        <v>0</v>
      </c>
      <c r="AF643" s="34">
        <v>21726.993641944318</v>
      </c>
      <c r="AG643" s="136">
        <v>0</v>
      </c>
      <c r="AH643" s="34">
        <v>15076.77</v>
      </c>
      <c r="AI643" s="34">
        <v>0</v>
      </c>
      <c r="AJ643" s="34">
        <v>1503.3000000000002</v>
      </c>
      <c r="AK643" s="34">
        <v>1503.3000000000002</v>
      </c>
      <c r="AL643" s="34">
        <v>0</v>
      </c>
      <c r="AM643" s="34">
        <v>13573.47</v>
      </c>
      <c r="AN643" s="34">
        <v>13573.47</v>
      </c>
      <c r="AO643" s="34">
        <v>27239.113985000004</v>
      </c>
      <c r="AP643" s="34">
        <v>12162.343985000005</v>
      </c>
      <c r="AQ643" s="34">
        <v>15076.770000000004</v>
      </c>
      <c r="AR643" s="34">
        <v>-42352</v>
      </c>
      <c r="AS643" s="34">
        <v>0</v>
      </c>
    </row>
    <row r="644" spans="2:45" s="1" customFormat="1" ht="14.25" x14ac:dyDescent="0.2">
      <c r="B644" s="31" t="s">
        <v>4794</v>
      </c>
      <c r="C644" s="32" t="s">
        <v>2216</v>
      </c>
      <c r="D644" s="31" t="s">
        <v>2217</v>
      </c>
      <c r="E644" s="31" t="s">
        <v>13</v>
      </c>
      <c r="F644" s="31" t="s">
        <v>11</v>
      </c>
      <c r="G644" s="31" t="s">
        <v>19</v>
      </c>
      <c r="H644" s="31" t="s">
        <v>73</v>
      </c>
      <c r="I644" s="31" t="s">
        <v>10</v>
      </c>
      <c r="J644" s="31" t="s">
        <v>12</v>
      </c>
      <c r="K644" s="31" t="s">
        <v>2218</v>
      </c>
      <c r="L644" s="33">
        <v>1037</v>
      </c>
      <c r="M644" s="150">
        <v>36007.904742999999</v>
      </c>
      <c r="N644" s="34">
        <v>-11079.5</v>
      </c>
      <c r="O644" s="34">
        <v>6946.6498389216267</v>
      </c>
      <c r="P644" s="30">
        <v>37150.634743000002</v>
      </c>
      <c r="Q644" s="35">
        <v>1658.8201550000001</v>
      </c>
      <c r="R644" s="36">
        <v>0</v>
      </c>
      <c r="S644" s="36">
        <v>1131.9516811432918</v>
      </c>
      <c r="T644" s="36">
        <v>942.04831885670819</v>
      </c>
      <c r="U644" s="37">
        <v>2074.0111840517029</v>
      </c>
      <c r="V644" s="38">
        <v>3732.8313390517033</v>
      </c>
      <c r="W644" s="34">
        <v>40883.466082051702</v>
      </c>
      <c r="X644" s="34">
        <v>2122.4094021432829</v>
      </c>
      <c r="Y644" s="33">
        <v>38761.056679908419</v>
      </c>
      <c r="Z644" s="144">
        <v>0</v>
      </c>
      <c r="AA644" s="34">
        <v>2328.9360084736936</v>
      </c>
      <c r="AB644" s="34">
        <v>5018.980521563034</v>
      </c>
      <c r="AC644" s="34">
        <v>5133</v>
      </c>
      <c r="AD644" s="34">
        <v>2783.737716701381</v>
      </c>
      <c r="AE644" s="34">
        <v>0</v>
      </c>
      <c r="AF644" s="34">
        <v>15264.654246738108</v>
      </c>
      <c r="AG644" s="136">
        <v>6859</v>
      </c>
      <c r="AH644" s="34">
        <v>12222.23</v>
      </c>
      <c r="AI644" s="34">
        <v>0</v>
      </c>
      <c r="AJ644" s="34">
        <v>618.20000000000005</v>
      </c>
      <c r="AK644" s="34">
        <v>618.20000000000005</v>
      </c>
      <c r="AL644" s="34">
        <v>6859</v>
      </c>
      <c r="AM644" s="34">
        <v>11604.029999999999</v>
      </c>
      <c r="AN644" s="34">
        <v>4745.0299999999988</v>
      </c>
      <c r="AO644" s="34">
        <v>37150.634743000002</v>
      </c>
      <c r="AP644" s="34">
        <v>31787.404743000006</v>
      </c>
      <c r="AQ644" s="34">
        <v>5363.2299999999959</v>
      </c>
      <c r="AR644" s="34">
        <v>-15794</v>
      </c>
      <c r="AS644" s="34">
        <v>4714.5</v>
      </c>
    </row>
    <row r="645" spans="2:45" s="1" customFormat="1" ht="14.25" x14ac:dyDescent="0.2">
      <c r="B645" s="31" t="s">
        <v>4794</v>
      </c>
      <c r="C645" s="32" t="s">
        <v>2251</v>
      </c>
      <c r="D645" s="31" t="s">
        <v>2252</v>
      </c>
      <c r="E645" s="31" t="s">
        <v>13</v>
      </c>
      <c r="F645" s="31" t="s">
        <v>11</v>
      </c>
      <c r="G645" s="31" t="s">
        <v>19</v>
      </c>
      <c r="H645" s="31" t="s">
        <v>73</v>
      </c>
      <c r="I645" s="31" t="s">
        <v>10</v>
      </c>
      <c r="J645" s="31" t="s">
        <v>21</v>
      </c>
      <c r="K645" s="31" t="s">
        <v>2253</v>
      </c>
      <c r="L645" s="33">
        <v>877</v>
      </c>
      <c r="M645" s="150">
        <v>45230.326639999999</v>
      </c>
      <c r="N645" s="34">
        <v>38754</v>
      </c>
      <c r="O645" s="34">
        <v>0</v>
      </c>
      <c r="P645" s="30">
        <v>108807.32663999998</v>
      </c>
      <c r="Q645" s="35">
        <v>2056.2201639999998</v>
      </c>
      <c r="R645" s="36">
        <v>0</v>
      </c>
      <c r="S645" s="36">
        <v>189.40804685721562</v>
      </c>
      <c r="T645" s="36">
        <v>1564.5919531427844</v>
      </c>
      <c r="U645" s="37">
        <v>1754.0094584506687</v>
      </c>
      <c r="V645" s="38">
        <v>3810.2296224506686</v>
      </c>
      <c r="W645" s="34">
        <v>112617.55626245066</v>
      </c>
      <c r="X645" s="34">
        <v>355.14008785721671</v>
      </c>
      <c r="Y645" s="33">
        <v>112262.41617459344</v>
      </c>
      <c r="Z645" s="144">
        <v>0</v>
      </c>
      <c r="AA645" s="34">
        <v>2300.8657404113856</v>
      </c>
      <c r="AB645" s="34">
        <v>7213.2789327095097</v>
      </c>
      <c r="AC645" s="34">
        <v>4614.95</v>
      </c>
      <c r="AD645" s="34">
        <v>69.953733737500002</v>
      </c>
      <c r="AE645" s="34">
        <v>0</v>
      </c>
      <c r="AF645" s="34">
        <v>14199.048406858397</v>
      </c>
      <c r="AG645" s="136">
        <v>24823</v>
      </c>
      <c r="AH645" s="34">
        <v>24823</v>
      </c>
      <c r="AI645" s="34">
        <v>2297</v>
      </c>
      <c r="AJ645" s="34">
        <v>2297</v>
      </c>
      <c r="AK645" s="34">
        <v>0</v>
      </c>
      <c r="AL645" s="34">
        <v>22526</v>
      </c>
      <c r="AM645" s="34">
        <v>22526</v>
      </c>
      <c r="AN645" s="34">
        <v>0</v>
      </c>
      <c r="AO645" s="34">
        <v>108807.32663999998</v>
      </c>
      <c r="AP645" s="34">
        <v>108807.32663999998</v>
      </c>
      <c r="AQ645" s="34">
        <v>0</v>
      </c>
      <c r="AR645" s="34">
        <v>2004</v>
      </c>
      <c r="AS645" s="34">
        <v>36750</v>
      </c>
    </row>
    <row r="646" spans="2:45" s="1" customFormat="1" ht="14.25" x14ac:dyDescent="0.2">
      <c r="B646" s="31" t="s">
        <v>4794</v>
      </c>
      <c r="C646" s="32" t="s">
        <v>1734</v>
      </c>
      <c r="D646" s="31" t="s">
        <v>1735</v>
      </c>
      <c r="E646" s="31" t="s">
        <v>13</v>
      </c>
      <c r="F646" s="31" t="s">
        <v>11</v>
      </c>
      <c r="G646" s="31" t="s">
        <v>19</v>
      </c>
      <c r="H646" s="31" t="s">
        <v>73</v>
      </c>
      <c r="I646" s="31" t="s">
        <v>10</v>
      </c>
      <c r="J646" s="31" t="s">
        <v>12</v>
      </c>
      <c r="K646" s="31" t="s">
        <v>1736</v>
      </c>
      <c r="L646" s="33">
        <v>1910</v>
      </c>
      <c r="M646" s="150">
        <v>110826.269543</v>
      </c>
      <c r="N646" s="34">
        <v>-32653</v>
      </c>
      <c r="O646" s="34">
        <v>7993.4244749841073</v>
      </c>
      <c r="P646" s="30">
        <v>51889.769543000002</v>
      </c>
      <c r="Q646" s="35">
        <v>6584.6852159999999</v>
      </c>
      <c r="R646" s="36">
        <v>0</v>
      </c>
      <c r="S646" s="36">
        <v>2168.9947051436902</v>
      </c>
      <c r="T646" s="36">
        <v>1651.0052948563098</v>
      </c>
      <c r="U646" s="37">
        <v>3820.0205993623454</v>
      </c>
      <c r="V646" s="38">
        <v>10404.705815362346</v>
      </c>
      <c r="W646" s="34">
        <v>62294.475358362346</v>
      </c>
      <c r="X646" s="34">
        <v>4066.8650721436934</v>
      </c>
      <c r="Y646" s="33">
        <v>58227.610286218653</v>
      </c>
      <c r="Z646" s="144">
        <v>0</v>
      </c>
      <c r="AA646" s="34">
        <v>5740.7053018942343</v>
      </c>
      <c r="AB646" s="34">
        <v>15267.037684666644</v>
      </c>
      <c r="AC646" s="34">
        <v>8006.17</v>
      </c>
      <c r="AD646" s="34">
        <v>4508.1450000000004</v>
      </c>
      <c r="AE646" s="34">
        <v>1019.55</v>
      </c>
      <c r="AF646" s="34">
        <v>34541.607986560877</v>
      </c>
      <c r="AG646" s="136">
        <v>56562</v>
      </c>
      <c r="AH646" s="34">
        <v>63737.5</v>
      </c>
      <c r="AI646" s="34">
        <v>0</v>
      </c>
      <c r="AJ646" s="34">
        <v>7175.5</v>
      </c>
      <c r="AK646" s="34">
        <v>7175.5</v>
      </c>
      <c r="AL646" s="34">
        <v>56562</v>
      </c>
      <c r="AM646" s="34">
        <v>56562</v>
      </c>
      <c r="AN646" s="34">
        <v>0</v>
      </c>
      <c r="AO646" s="34">
        <v>51889.769543000002</v>
      </c>
      <c r="AP646" s="34">
        <v>44714.269543000002</v>
      </c>
      <c r="AQ646" s="34">
        <v>7175.5</v>
      </c>
      <c r="AR646" s="34">
        <v>-32653</v>
      </c>
      <c r="AS646" s="34">
        <v>0</v>
      </c>
    </row>
    <row r="647" spans="2:45" s="1" customFormat="1" ht="14.25" x14ac:dyDescent="0.2">
      <c r="B647" s="31" t="s">
        <v>4794</v>
      </c>
      <c r="C647" s="32" t="s">
        <v>1142</v>
      </c>
      <c r="D647" s="31" t="s">
        <v>1143</v>
      </c>
      <c r="E647" s="31" t="s">
        <v>13</v>
      </c>
      <c r="F647" s="31" t="s">
        <v>11</v>
      </c>
      <c r="G647" s="31" t="s">
        <v>19</v>
      </c>
      <c r="H647" s="31" t="s">
        <v>73</v>
      </c>
      <c r="I647" s="31" t="s">
        <v>10</v>
      </c>
      <c r="J647" s="31" t="s">
        <v>12</v>
      </c>
      <c r="K647" s="31" t="s">
        <v>1144</v>
      </c>
      <c r="L647" s="33">
        <v>1140</v>
      </c>
      <c r="M647" s="150">
        <v>61341.356823000002</v>
      </c>
      <c r="N647" s="34">
        <v>-58893</v>
      </c>
      <c r="O647" s="34">
        <v>57873</v>
      </c>
      <c r="P647" s="30">
        <v>-9534.0431769999996</v>
      </c>
      <c r="Q647" s="35">
        <v>3535.3953299999998</v>
      </c>
      <c r="R647" s="36">
        <v>9534.0431769999996</v>
      </c>
      <c r="S647" s="36">
        <v>1331.1614685719396</v>
      </c>
      <c r="T647" s="36">
        <v>46135.631093712902</v>
      </c>
      <c r="U647" s="37">
        <v>57001.143116475789</v>
      </c>
      <c r="V647" s="38">
        <v>60536.538446475788</v>
      </c>
      <c r="W647" s="34">
        <v>60536.538446475788</v>
      </c>
      <c r="X647" s="34">
        <v>57998.298708571936</v>
      </c>
      <c r="Y647" s="33">
        <v>2538.2397379038521</v>
      </c>
      <c r="Z647" s="144">
        <v>0</v>
      </c>
      <c r="AA647" s="34">
        <v>1036.9617205547293</v>
      </c>
      <c r="AB647" s="34">
        <v>7839.5074258553977</v>
      </c>
      <c r="AC647" s="34">
        <v>6505.83</v>
      </c>
      <c r="AD647" s="34">
        <v>1189.1088339999999</v>
      </c>
      <c r="AE647" s="34">
        <v>0</v>
      </c>
      <c r="AF647" s="34">
        <v>16571.407980410127</v>
      </c>
      <c r="AG647" s="136">
        <v>0</v>
      </c>
      <c r="AH647" s="34">
        <v>13776.599999999999</v>
      </c>
      <c r="AI647" s="34">
        <v>0</v>
      </c>
      <c r="AJ647" s="34">
        <v>1020</v>
      </c>
      <c r="AK647" s="34">
        <v>1020</v>
      </c>
      <c r="AL647" s="34">
        <v>0</v>
      </c>
      <c r="AM647" s="34">
        <v>12756.599999999999</v>
      </c>
      <c r="AN647" s="34">
        <v>12756.599999999999</v>
      </c>
      <c r="AO647" s="34">
        <v>-9534.0431769999996</v>
      </c>
      <c r="AP647" s="34">
        <v>-23310.643176999998</v>
      </c>
      <c r="AQ647" s="34">
        <v>13776.599999999999</v>
      </c>
      <c r="AR647" s="34">
        <v>-58893</v>
      </c>
      <c r="AS647" s="34">
        <v>0</v>
      </c>
    </row>
    <row r="648" spans="2:45" s="1" customFormat="1" ht="14.25" x14ac:dyDescent="0.2">
      <c r="B648" s="31" t="s">
        <v>4794</v>
      </c>
      <c r="C648" s="32" t="s">
        <v>3958</v>
      </c>
      <c r="D648" s="31" t="s">
        <v>3959</v>
      </c>
      <c r="E648" s="31" t="s">
        <v>13</v>
      </c>
      <c r="F648" s="31" t="s">
        <v>11</v>
      </c>
      <c r="G648" s="31" t="s">
        <v>19</v>
      </c>
      <c r="H648" s="31" t="s">
        <v>73</v>
      </c>
      <c r="I648" s="31" t="s">
        <v>10</v>
      </c>
      <c r="J648" s="31" t="s">
        <v>12</v>
      </c>
      <c r="K648" s="31" t="s">
        <v>3960</v>
      </c>
      <c r="L648" s="33">
        <v>1331</v>
      </c>
      <c r="M648" s="150">
        <v>58796.539894000001</v>
      </c>
      <c r="N648" s="34">
        <v>-81208</v>
      </c>
      <c r="O648" s="34">
        <v>19419.120935000854</v>
      </c>
      <c r="P648" s="30">
        <v>40563.539894000001</v>
      </c>
      <c r="Q648" s="35">
        <v>6004.9252610000003</v>
      </c>
      <c r="R648" s="36">
        <v>0</v>
      </c>
      <c r="S648" s="36">
        <v>3789.5503120014555</v>
      </c>
      <c r="T648" s="36">
        <v>-60.935463540746241</v>
      </c>
      <c r="U648" s="37">
        <v>3728.6349550283298</v>
      </c>
      <c r="V648" s="38">
        <v>9733.5602160283306</v>
      </c>
      <c r="W648" s="34">
        <v>50297.100110028332</v>
      </c>
      <c r="X648" s="34">
        <v>7105.4068350014641</v>
      </c>
      <c r="Y648" s="33">
        <v>43191.693275026868</v>
      </c>
      <c r="Z648" s="144">
        <v>0</v>
      </c>
      <c r="AA648" s="34">
        <v>3752.5319210622229</v>
      </c>
      <c r="AB648" s="34">
        <v>8362.8647738844629</v>
      </c>
      <c r="AC648" s="34">
        <v>5579.17</v>
      </c>
      <c r="AD648" s="34">
        <v>604</v>
      </c>
      <c r="AE648" s="34">
        <v>0</v>
      </c>
      <c r="AF648" s="34">
        <v>18298.566694946683</v>
      </c>
      <c r="AG648" s="136">
        <v>62975</v>
      </c>
      <c r="AH648" s="34">
        <v>62975</v>
      </c>
      <c r="AI648" s="34">
        <v>2752</v>
      </c>
      <c r="AJ648" s="34">
        <v>2752</v>
      </c>
      <c r="AK648" s="34">
        <v>0</v>
      </c>
      <c r="AL648" s="34">
        <v>60223</v>
      </c>
      <c r="AM648" s="34">
        <v>60223</v>
      </c>
      <c r="AN648" s="34">
        <v>0</v>
      </c>
      <c r="AO648" s="34">
        <v>40563.539894000001</v>
      </c>
      <c r="AP648" s="34">
        <v>40563.539894000001</v>
      </c>
      <c r="AQ648" s="34">
        <v>0</v>
      </c>
      <c r="AR648" s="34">
        <v>-81208</v>
      </c>
      <c r="AS648" s="34">
        <v>0</v>
      </c>
    </row>
    <row r="649" spans="2:45" s="1" customFormat="1" ht="14.25" x14ac:dyDescent="0.2">
      <c r="B649" s="31" t="s">
        <v>4794</v>
      </c>
      <c r="C649" s="32" t="s">
        <v>180</v>
      </c>
      <c r="D649" s="31" t="s">
        <v>181</v>
      </c>
      <c r="E649" s="31" t="s">
        <v>13</v>
      </c>
      <c r="F649" s="31" t="s">
        <v>11</v>
      </c>
      <c r="G649" s="31" t="s">
        <v>19</v>
      </c>
      <c r="H649" s="31" t="s">
        <v>73</v>
      </c>
      <c r="I649" s="31" t="s">
        <v>10</v>
      </c>
      <c r="J649" s="31" t="s">
        <v>21</v>
      </c>
      <c r="K649" s="31" t="s">
        <v>182</v>
      </c>
      <c r="L649" s="33">
        <v>624</v>
      </c>
      <c r="M649" s="150">
        <v>30498.990595999996</v>
      </c>
      <c r="N649" s="34">
        <v>-11975</v>
      </c>
      <c r="O649" s="34">
        <v>4992.1370243895617</v>
      </c>
      <c r="P649" s="30">
        <v>30063.990595999989</v>
      </c>
      <c r="Q649" s="35">
        <v>1125.1558709999999</v>
      </c>
      <c r="R649" s="36">
        <v>0</v>
      </c>
      <c r="S649" s="36">
        <v>928.24524228607072</v>
      </c>
      <c r="T649" s="36">
        <v>319.75475771392928</v>
      </c>
      <c r="U649" s="37">
        <v>1248.0067298440333</v>
      </c>
      <c r="V649" s="38">
        <v>2373.1626008440335</v>
      </c>
      <c r="W649" s="34">
        <v>32437.153196844021</v>
      </c>
      <c r="X649" s="34">
        <v>1740.4598292860683</v>
      </c>
      <c r="Y649" s="33">
        <v>30696.693367557953</v>
      </c>
      <c r="Z649" s="144">
        <v>0</v>
      </c>
      <c r="AA649" s="34">
        <v>1564.982246730892</v>
      </c>
      <c r="AB649" s="34">
        <v>3238.9394766149035</v>
      </c>
      <c r="AC649" s="34">
        <v>4104.88</v>
      </c>
      <c r="AD649" s="34">
        <v>295.49360000000007</v>
      </c>
      <c r="AE649" s="34">
        <v>0</v>
      </c>
      <c r="AF649" s="34">
        <v>9204.2953233457956</v>
      </c>
      <c r="AG649" s="136">
        <v>12184</v>
      </c>
      <c r="AH649" s="34">
        <v>13145</v>
      </c>
      <c r="AI649" s="34">
        <v>0</v>
      </c>
      <c r="AJ649" s="34">
        <v>961</v>
      </c>
      <c r="AK649" s="34">
        <v>961</v>
      </c>
      <c r="AL649" s="34">
        <v>12184</v>
      </c>
      <c r="AM649" s="34">
        <v>12184</v>
      </c>
      <c r="AN649" s="34">
        <v>0</v>
      </c>
      <c r="AO649" s="34">
        <v>30063.990595999989</v>
      </c>
      <c r="AP649" s="34">
        <v>29102.990595999989</v>
      </c>
      <c r="AQ649" s="34">
        <v>961</v>
      </c>
      <c r="AR649" s="34">
        <v>-11975</v>
      </c>
      <c r="AS649" s="34">
        <v>0</v>
      </c>
    </row>
    <row r="650" spans="2:45" s="1" customFormat="1" ht="14.25" x14ac:dyDescent="0.2">
      <c r="B650" s="31" t="s">
        <v>4794</v>
      </c>
      <c r="C650" s="32" t="s">
        <v>1976</v>
      </c>
      <c r="D650" s="31" t="s">
        <v>1977</v>
      </c>
      <c r="E650" s="31" t="s">
        <v>13</v>
      </c>
      <c r="F650" s="31" t="s">
        <v>11</v>
      </c>
      <c r="G650" s="31" t="s">
        <v>19</v>
      </c>
      <c r="H650" s="31" t="s">
        <v>73</v>
      </c>
      <c r="I650" s="31" t="s">
        <v>10</v>
      </c>
      <c r="J650" s="31" t="s">
        <v>12</v>
      </c>
      <c r="K650" s="31" t="s">
        <v>1978</v>
      </c>
      <c r="L650" s="33">
        <v>1502</v>
      </c>
      <c r="M650" s="150">
        <v>55615.047841999993</v>
      </c>
      <c r="N650" s="34">
        <v>19778</v>
      </c>
      <c r="O650" s="34">
        <v>0</v>
      </c>
      <c r="P650" s="30">
        <v>78128.427842000005</v>
      </c>
      <c r="Q650" s="35">
        <v>2835.2433559999999</v>
      </c>
      <c r="R650" s="36">
        <v>0</v>
      </c>
      <c r="S650" s="36">
        <v>1800.70627657212</v>
      </c>
      <c r="T650" s="36">
        <v>1203.29372342788</v>
      </c>
      <c r="U650" s="37">
        <v>3004.0161990797083</v>
      </c>
      <c r="V650" s="38">
        <v>5839.2595550797087</v>
      </c>
      <c r="W650" s="34">
        <v>83967.687397079717</v>
      </c>
      <c r="X650" s="34">
        <v>3376.3242685721198</v>
      </c>
      <c r="Y650" s="33">
        <v>80591.363128507597</v>
      </c>
      <c r="Z650" s="144">
        <v>0</v>
      </c>
      <c r="AA650" s="34">
        <v>3248.2328645142179</v>
      </c>
      <c r="AB650" s="34">
        <v>8750.7608132757632</v>
      </c>
      <c r="AC650" s="34">
        <v>6295.95</v>
      </c>
      <c r="AD650" s="34">
        <v>119.42322383462368</v>
      </c>
      <c r="AE650" s="34">
        <v>0</v>
      </c>
      <c r="AF650" s="34">
        <v>18414.366901624606</v>
      </c>
      <c r="AG650" s="136">
        <v>858</v>
      </c>
      <c r="AH650" s="34">
        <v>17665.38</v>
      </c>
      <c r="AI650" s="34">
        <v>858</v>
      </c>
      <c r="AJ650" s="34">
        <v>858</v>
      </c>
      <c r="AK650" s="34">
        <v>0</v>
      </c>
      <c r="AL650" s="34">
        <v>0</v>
      </c>
      <c r="AM650" s="34">
        <v>16807.38</v>
      </c>
      <c r="AN650" s="34">
        <v>16807.38</v>
      </c>
      <c r="AO650" s="34">
        <v>78128.427842000005</v>
      </c>
      <c r="AP650" s="34">
        <v>61321.047842</v>
      </c>
      <c r="AQ650" s="34">
        <v>16807.380000000005</v>
      </c>
      <c r="AR650" s="34">
        <v>19778</v>
      </c>
      <c r="AS650" s="34">
        <v>0</v>
      </c>
    </row>
    <row r="651" spans="2:45" s="1" customFormat="1" ht="14.25" x14ac:dyDescent="0.2">
      <c r="B651" s="31" t="s">
        <v>4794</v>
      </c>
      <c r="C651" s="32" t="s">
        <v>225</v>
      </c>
      <c r="D651" s="31" t="s">
        <v>226</v>
      </c>
      <c r="E651" s="31" t="s">
        <v>13</v>
      </c>
      <c r="F651" s="31" t="s">
        <v>11</v>
      </c>
      <c r="G651" s="31" t="s">
        <v>19</v>
      </c>
      <c r="H651" s="31" t="s">
        <v>73</v>
      </c>
      <c r="I651" s="31" t="s">
        <v>10</v>
      </c>
      <c r="J651" s="31" t="s">
        <v>12</v>
      </c>
      <c r="K651" s="31" t="s">
        <v>227</v>
      </c>
      <c r="L651" s="33">
        <v>1717</v>
      </c>
      <c r="M651" s="150">
        <v>48714.268625000004</v>
      </c>
      <c r="N651" s="34">
        <v>-2802</v>
      </c>
      <c r="O651" s="34">
        <v>0</v>
      </c>
      <c r="P651" s="30">
        <v>51649.498625000007</v>
      </c>
      <c r="Q651" s="35">
        <v>1510.280006</v>
      </c>
      <c r="R651" s="36">
        <v>0</v>
      </c>
      <c r="S651" s="36">
        <v>0</v>
      </c>
      <c r="T651" s="36">
        <v>3434</v>
      </c>
      <c r="U651" s="37">
        <v>3434.0185178560982</v>
      </c>
      <c r="V651" s="38">
        <v>4944.2985238560977</v>
      </c>
      <c r="W651" s="34">
        <v>56593.797148856102</v>
      </c>
      <c r="X651" s="34">
        <v>-7.2759600000000004E-12</v>
      </c>
      <c r="Y651" s="33">
        <v>56593.797148856109</v>
      </c>
      <c r="Z651" s="144">
        <v>0</v>
      </c>
      <c r="AA651" s="34">
        <v>4855.8591761582284</v>
      </c>
      <c r="AB651" s="34">
        <v>7663.4792291293934</v>
      </c>
      <c r="AC651" s="34">
        <v>7197.17</v>
      </c>
      <c r="AD651" s="34">
        <v>411.5</v>
      </c>
      <c r="AE651" s="34">
        <v>0</v>
      </c>
      <c r="AF651" s="34">
        <v>20128.008405287619</v>
      </c>
      <c r="AG651" s="136">
        <v>5000</v>
      </c>
      <c r="AH651" s="34">
        <v>23923.23</v>
      </c>
      <c r="AI651" s="34">
        <v>0</v>
      </c>
      <c r="AJ651" s="34">
        <v>4710</v>
      </c>
      <c r="AK651" s="34">
        <v>4710</v>
      </c>
      <c r="AL651" s="34">
        <v>5000</v>
      </c>
      <c r="AM651" s="34">
        <v>19213.23</v>
      </c>
      <c r="AN651" s="34">
        <v>14213.23</v>
      </c>
      <c r="AO651" s="34">
        <v>51649.498625000007</v>
      </c>
      <c r="AP651" s="34">
        <v>32726.268625000008</v>
      </c>
      <c r="AQ651" s="34">
        <v>18923.229999999996</v>
      </c>
      <c r="AR651" s="34">
        <v>-2802</v>
      </c>
      <c r="AS651" s="34">
        <v>0</v>
      </c>
    </row>
    <row r="652" spans="2:45" s="1" customFormat="1" ht="14.25" x14ac:dyDescent="0.2">
      <c r="B652" s="31" t="s">
        <v>4794</v>
      </c>
      <c r="C652" s="32" t="s">
        <v>4164</v>
      </c>
      <c r="D652" s="31" t="s">
        <v>4165</v>
      </c>
      <c r="E652" s="31" t="s">
        <v>13</v>
      </c>
      <c r="F652" s="31" t="s">
        <v>11</v>
      </c>
      <c r="G652" s="31" t="s">
        <v>19</v>
      </c>
      <c r="H652" s="31" t="s">
        <v>73</v>
      </c>
      <c r="I652" s="31" t="s">
        <v>10</v>
      </c>
      <c r="J652" s="31" t="s">
        <v>12</v>
      </c>
      <c r="K652" s="31" t="s">
        <v>4166</v>
      </c>
      <c r="L652" s="33">
        <v>2688</v>
      </c>
      <c r="M652" s="150">
        <v>84782.196918000001</v>
      </c>
      <c r="N652" s="34">
        <v>20003</v>
      </c>
      <c r="O652" s="34">
        <v>0</v>
      </c>
      <c r="P652" s="30">
        <v>95213.916918000003</v>
      </c>
      <c r="Q652" s="35">
        <v>7647.1778480000003</v>
      </c>
      <c r="R652" s="36">
        <v>0</v>
      </c>
      <c r="S652" s="36">
        <v>4274.6074468587849</v>
      </c>
      <c r="T652" s="36">
        <v>1101.3925531412151</v>
      </c>
      <c r="U652" s="37">
        <v>5376.0289900973748</v>
      </c>
      <c r="V652" s="38">
        <v>13023.206838097376</v>
      </c>
      <c r="W652" s="34">
        <v>108237.12375609738</v>
      </c>
      <c r="X652" s="34">
        <v>8014.8889628588076</v>
      </c>
      <c r="Y652" s="33">
        <v>100222.23479323857</v>
      </c>
      <c r="Z652" s="144">
        <v>0</v>
      </c>
      <c r="AA652" s="34">
        <v>8699.8572230258469</v>
      </c>
      <c r="AB652" s="34">
        <v>14692.133534852133</v>
      </c>
      <c r="AC652" s="34">
        <v>11267.32</v>
      </c>
      <c r="AD652" s="34">
        <v>3684.3788497568953</v>
      </c>
      <c r="AE652" s="34">
        <v>84</v>
      </c>
      <c r="AF652" s="34">
        <v>38427.689607634878</v>
      </c>
      <c r="AG652" s="136">
        <v>1000</v>
      </c>
      <c r="AH652" s="34">
        <v>30078.719999999998</v>
      </c>
      <c r="AI652" s="34">
        <v>0</v>
      </c>
      <c r="AJ652" s="34">
        <v>0</v>
      </c>
      <c r="AK652" s="34">
        <v>0</v>
      </c>
      <c r="AL652" s="34">
        <v>1000</v>
      </c>
      <c r="AM652" s="34">
        <v>30078.719999999998</v>
      </c>
      <c r="AN652" s="34">
        <v>29078.719999999998</v>
      </c>
      <c r="AO652" s="34">
        <v>95213.916918000003</v>
      </c>
      <c r="AP652" s="34">
        <v>66135.196918000001</v>
      </c>
      <c r="AQ652" s="34">
        <v>29078.720000000001</v>
      </c>
      <c r="AR652" s="34">
        <v>20003</v>
      </c>
      <c r="AS652" s="34">
        <v>0</v>
      </c>
    </row>
    <row r="653" spans="2:45" s="1" customFormat="1" ht="14.25" x14ac:dyDescent="0.2">
      <c r="B653" s="31" t="s">
        <v>4794</v>
      </c>
      <c r="C653" s="32" t="s">
        <v>1139</v>
      </c>
      <c r="D653" s="31" t="s">
        <v>1140</v>
      </c>
      <c r="E653" s="31" t="s">
        <v>13</v>
      </c>
      <c r="F653" s="31" t="s">
        <v>11</v>
      </c>
      <c r="G653" s="31" t="s">
        <v>19</v>
      </c>
      <c r="H653" s="31" t="s">
        <v>73</v>
      </c>
      <c r="I653" s="31" t="s">
        <v>10</v>
      </c>
      <c r="J653" s="31" t="s">
        <v>12</v>
      </c>
      <c r="K653" s="31" t="s">
        <v>1141</v>
      </c>
      <c r="L653" s="33">
        <v>1134</v>
      </c>
      <c r="M653" s="150">
        <v>57373.504388000001</v>
      </c>
      <c r="N653" s="34">
        <v>-11451</v>
      </c>
      <c r="O653" s="34">
        <v>10597.3</v>
      </c>
      <c r="P653" s="30">
        <v>40494.664388000005</v>
      </c>
      <c r="Q653" s="35">
        <v>4162.3686559999996</v>
      </c>
      <c r="R653" s="36">
        <v>0</v>
      </c>
      <c r="S653" s="36">
        <v>1266.1183645719148</v>
      </c>
      <c r="T653" s="36">
        <v>1001.8816354280852</v>
      </c>
      <c r="U653" s="37">
        <v>2268.0122301973297</v>
      </c>
      <c r="V653" s="38">
        <v>6430.3808861973293</v>
      </c>
      <c r="W653" s="34">
        <v>46925.045274197335</v>
      </c>
      <c r="X653" s="34">
        <v>2373.9719335719128</v>
      </c>
      <c r="Y653" s="33">
        <v>44551.073340625422</v>
      </c>
      <c r="Z653" s="144">
        <v>0</v>
      </c>
      <c r="AA653" s="34">
        <v>2360.6764249329522</v>
      </c>
      <c r="AB653" s="34">
        <v>8495.9108193066349</v>
      </c>
      <c r="AC653" s="34">
        <v>4753.3999999999996</v>
      </c>
      <c r="AD653" s="34">
        <v>2828.4475603075143</v>
      </c>
      <c r="AE653" s="34">
        <v>519.66</v>
      </c>
      <c r="AF653" s="34">
        <v>18958.094804547101</v>
      </c>
      <c r="AG653" s="136">
        <v>300</v>
      </c>
      <c r="AH653" s="34">
        <v>13543.16</v>
      </c>
      <c r="AI653" s="34">
        <v>0</v>
      </c>
      <c r="AJ653" s="34">
        <v>853.7</v>
      </c>
      <c r="AK653" s="34">
        <v>853.7</v>
      </c>
      <c r="AL653" s="34">
        <v>300</v>
      </c>
      <c r="AM653" s="34">
        <v>12689.46</v>
      </c>
      <c r="AN653" s="34">
        <v>12389.46</v>
      </c>
      <c r="AO653" s="34">
        <v>40494.664388000005</v>
      </c>
      <c r="AP653" s="34">
        <v>27251.504388000008</v>
      </c>
      <c r="AQ653" s="34">
        <v>13243.160000000003</v>
      </c>
      <c r="AR653" s="34">
        <v>-18451</v>
      </c>
      <c r="AS653" s="34">
        <v>7000</v>
      </c>
    </row>
    <row r="654" spans="2:45" s="1" customFormat="1" ht="14.25" x14ac:dyDescent="0.2">
      <c r="B654" s="31" t="s">
        <v>4794</v>
      </c>
      <c r="C654" s="32" t="s">
        <v>2780</v>
      </c>
      <c r="D654" s="31" t="s">
        <v>2781</v>
      </c>
      <c r="E654" s="31" t="s">
        <v>13</v>
      </c>
      <c r="F654" s="31" t="s">
        <v>11</v>
      </c>
      <c r="G654" s="31" t="s">
        <v>19</v>
      </c>
      <c r="H654" s="31" t="s">
        <v>73</v>
      </c>
      <c r="I654" s="31" t="s">
        <v>10</v>
      </c>
      <c r="J654" s="31" t="s">
        <v>12</v>
      </c>
      <c r="K654" s="31" t="s">
        <v>2782</v>
      </c>
      <c r="L654" s="33">
        <v>1958</v>
      </c>
      <c r="M654" s="150">
        <v>48480.078689000002</v>
      </c>
      <c r="N654" s="34">
        <v>-30642</v>
      </c>
      <c r="O654" s="34">
        <v>7534.5244173170959</v>
      </c>
      <c r="P654" s="30">
        <v>55680.078689000002</v>
      </c>
      <c r="Q654" s="35">
        <v>4636.565619</v>
      </c>
      <c r="R654" s="36">
        <v>0</v>
      </c>
      <c r="S654" s="36">
        <v>3251.9723394298203</v>
      </c>
      <c r="T654" s="36">
        <v>664.02766057017971</v>
      </c>
      <c r="U654" s="37">
        <v>3916.021117042656</v>
      </c>
      <c r="V654" s="38">
        <v>8552.5867360426564</v>
      </c>
      <c r="W654" s="34">
        <v>64232.665425042658</v>
      </c>
      <c r="X654" s="34">
        <v>6097.448136429819</v>
      </c>
      <c r="Y654" s="33">
        <v>58135.217288612839</v>
      </c>
      <c r="Z654" s="144">
        <v>0</v>
      </c>
      <c r="AA654" s="34">
        <v>4795.7133786884579</v>
      </c>
      <c r="AB654" s="34">
        <v>11991.416397964904</v>
      </c>
      <c r="AC654" s="34">
        <v>8207.3700000000008</v>
      </c>
      <c r="AD654" s="34">
        <v>862.09550712499981</v>
      </c>
      <c r="AE654" s="34">
        <v>0</v>
      </c>
      <c r="AF654" s="34">
        <v>25856.595283778363</v>
      </c>
      <c r="AG654" s="136">
        <v>38991</v>
      </c>
      <c r="AH654" s="34">
        <v>42381</v>
      </c>
      <c r="AI654" s="34">
        <v>0</v>
      </c>
      <c r="AJ654" s="34">
        <v>3390</v>
      </c>
      <c r="AK654" s="34">
        <v>3390</v>
      </c>
      <c r="AL654" s="34">
        <v>38991</v>
      </c>
      <c r="AM654" s="34">
        <v>38991</v>
      </c>
      <c r="AN654" s="34">
        <v>0</v>
      </c>
      <c r="AO654" s="34">
        <v>55680.078689000002</v>
      </c>
      <c r="AP654" s="34">
        <v>52290.078689000002</v>
      </c>
      <c r="AQ654" s="34">
        <v>3390</v>
      </c>
      <c r="AR654" s="34">
        <v>-30642</v>
      </c>
      <c r="AS654" s="34">
        <v>0</v>
      </c>
    </row>
    <row r="655" spans="2:45" s="1" customFormat="1" ht="14.25" x14ac:dyDescent="0.2">
      <c r="B655" s="31" t="s">
        <v>4794</v>
      </c>
      <c r="C655" s="32" t="s">
        <v>2090</v>
      </c>
      <c r="D655" s="31" t="s">
        <v>2091</v>
      </c>
      <c r="E655" s="31" t="s">
        <v>13</v>
      </c>
      <c r="F655" s="31" t="s">
        <v>11</v>
      </c>
      <c r="G655" s="31" t="s">
        <v>19</v>
      </c>
      <c r="H655" s="31" t="s">
        <v>73</v>
      </c>
      <c r="I655" s="31" t="s">
        <v>10</v>
      </c>
      <c r="J655" s="31" t="s">
        <v>12</v>
      </c>
      <c r="K655" s="31" t="s">
        <v>2092</v>
      </c>
      <c r="L655" s="33">
        <v>2818</v>
      </c>
      <c r="M655" s="150">
        <v>191324.71145100001</v>
      </c>
      <c r="N655" s="34">
        <v>-53567</v>
      </c>
      <c r="O655" s="34">
        <v>40619.57276166595</v>
      </c>
      <c r="P655" s="30">
        <v>184957.21145100001</v>
      </c>
      <c r="Q655" s="35">
        <v>12076.797044000001</v>
      </c>
      <c r="R655" s="36">
        <v>0</v>
      </c>
      <c r="S655" s="36">
        <v>4095.3600457158586</v>
      </c>
      <c r="T655" s="36">
        <v>1540.6399542841414</v>
      </c>
      <c r="U655" s="37">
        <v>5636.0303921482146</v>
      </c>
      <c r="V655" s="38">
        <v>17712.827436148214</v>
      </c>
      <c r="W655" s="34">
        <v>202670.03888714823</v>
      </c>
      <c r="X655" s="34">
        <v>7678.8000857158331</v>
      </c>
      <c r="Y655" s="33">
        <v>194991.2388014324</v>
      </c>
      <c r="Z655" s="144">
        <v>0</v>
      </c>
      <c r="AA655" s="34">
        <v>2873.6599585046511</v>
      </c>
      <c r="AB655" s="34">
        <v>19820.841688884153</v>
      </c>
      <c r="AC655" s="34">
        <v>11812.25</v>
      </c>
      <c r="AD655" s="34">
        <v>8879.9757371000014</v>
      </c>
      <c r="AE655" s="34">
        <v>0</v>
      </c>
      <c r="AF655" s="34">
        <v>43386.727384488804</v>
      </c>
      <c r="AG655" s="136">
        <v>37482</v>
      </c>
      <c r="AH655" s="34">
        <v>47199.5</v>
      </c>
      <c r="AI655" s="34">
        <v>0</v>
      </c>
      <c r="AJ655" s="34">
        <v>9717.5</v>
      </c>
      <c r="AK655" s="34">
        <v>9717.5</v>
      </c>
      <c r="AL655" s="34">
        <v>37482</v>
      </c>
      <c r="AM655" s="34">
        <v>37482</v>
      </c>
      <c r="AN655" s="34">
        <v>0</v>
      </c>
      <c r="AO655" s="34">
        <v>184957.21145100001</v>
      </c>
      <c r="AP655" s="34">
        <v>175239.71145100001</v>
      </c>
      <c r="AQ655" s="34">
        <v>9717.5</v>
      </c>
      <c r="AR655" s="34">
        <v>-53567</v>
      </c>
      <c r="AS655" s="34">
        <v>0</v>
      </c>
    </row>
    <row r="656" spans="2:45" s="1" customFormat="1" ht="14.25" x14ac:dyDescent="0.2">
      <c r="B656" s="31" t="s">
        <v>4794</v>
      </c>
      <c r="C656" s="32" t="s">
        <v>4677</v>
      </c>
      <c r="D656" s="31" t="s">
        <v>4678</v>
      </c>
      <c r="E656" s="31" t="s">
        <v>13</v>
      </c>
      <c r="F656" s="31" t="s">
        <v>11</v>
      </c>
      <c r="G656" s="31" t="s">
        <v>19</v>
      </c>
      <c r="H656" s="31" t="s">
        <v>73</v>
      </c>
      <c r="I656" s="31" t="s">
        <v>10</v>
      </c>
      <c r="J656" s="31" t="s">
        <v>12</v>
      </c>
      <c r="K656" s="31" t="s">
        <v>4679</v>
      </c>
      <c r="L656" s="33">
        <v>1712</v>
      </c>
      <c r="M656" s="150">
        <v>43216.345063999994</v>
      </c>
      <c r="N656" s="34">
        <v>-4513</v>
      </c>
      <c r="O656" s="34">
        <v>437.04865346084659</v>
      </c>
      <c r="P656" s="30">
        <v>60698.125063999993</v>
      </c>
      <c r="Q656" s="35">
        <v>4637.6311770000002</v>
      </c>
      <c r="R656" s="36">
        <v>0</v>
      </c>
      <c r="S656" s="36">
        <v>3276.2286914298297</v>
      </c>
      <c r="T656" s="36">
        <v>147.77130857017028</v>
      </c>
      <c r="U656" s="37">
        <v>3424.018463931066</v>
      </c>
      <c r="V656" s="38">
        <v>8061.6496409310657</v>
      </c>
      <c r="W656" s="34">
        <v>68759.774704931056</v>
      </c>
      <c r="X656" s="34">
        <v>6142.9287964298273</v>
      </c>
      <c r="Y656" s="33">
        <v>62616.845908501229</v>
      </c>
      <c r="Z656" s="144">
        <v>0</v>
      </c>
      <c r="AA656" s="34">
        <v>12015.108527704539</v>
      </c>
      <c r="AB656" s="34">
        <v>11360.103140154608</v>
      </c>
      <c r="AC656" s="34">
        <v>7176.21</v>
      </c>
      <c r="AD656" s="34">
        <v>343.222644</v>
      </c>
      <c r="AE656" s="34">
        <v>0</v>
      </c>
      <c r="AF656" s="34">
        <v>30894.644311859149</v>
      </c>
      <c r="AG656" s="136">
        <v>10380</v>
      </c>
      <c r="AH656" s="34">
        <v>21994.78</v>
      </c>
      <c r="AI656" s="34">
        <v>0</v>
      </c>
      <c r="AJ656" s="34">
        <v>2837.5</v>
      </c>
      <c r="AK656" s="34">
        <v>2837.5</v>
      </c>
      <c r="AL656" s="34">
        <v>10380</v>
      </c>
      <c r="AM656" s="34">
        <v>19157.28</v>
      </c>
      <c r="AN656" s="34">
        <v>8777.2799999999988</v>
      </c>
      <c r="AO656" s="34">
        <v>60698.125063999993</v>
      </c>
      <c r="AP656" s="34">
        <v>49083.345063999994</v>
      </c>
      <c r="AQ656" s="34">
        <v>11614.779999999999</v>
      </c>
      <c r="AR656" s="34">
        <v>-4513</v>
      </c>
      <c r="AS656" s="34">
        <v>0</v>
      </c>
    </row>
    <row r="657" spans="2:45" s="1" customFormat="1" ht="14.25" x14ac:dyDescent="0.2">
      <c r="B657" s="31" t="s">
        <v>4794</v>
      </c>
      <c r="C657" s="32" t="s">
        <v>2153</v>
      </c>
      <c r="D657" s="31" t="s">
        <v>2154</v>
      </c>
      <c r="E657" s="31" t="s">
        <v>13</v>
      </c>
      <c r="F657" s="31" t="s">
        <v>11</v>
      </c>
      <c r="G657" s="31" t="s">
        <v>19</v>
      </c>
      <c r="H657" s="31" t="s">
        <v>73</v>
      </c>
      <c r="I657" s="31" t="s">
        <v>10</v>
      </c>
      <c r="J657" s="31" t="s">
        <v>12</v>
      </c>
      <c r="K657" s="31" t="s">
        <v>2155</v>
      </c>
      <c r="L657" s="33">
        <v>2066</v>
      </c>
      <c r="M657" s="150">
        <v>72054.830336999992</v>
      </c>
      <c r="N657" s="34">
        <v>-10024</v>
      </c>
      <c r="O657" s="34">
        <v>5959.4499980851069</v>
      </c>
      <c r="P657" s="30">
        <v>85136.170336999989</v>
      </c>
      <c r="Q657" s="35">
        <v>3229.4685589999999</v>
      </c>
      <c r="R657" s="36">
        <v>0</v>
      </c>
      <c r="S657" s="36">
        <v>2624.2220697152939</v>
      </c>
      <c r="T657" s="36">
        <v>1507.7779302847061</v>
      </c>
      <c r="U657" s="37">
        <v>4132.0222818233542</v>
      </c>
      <c r="V657" s="38">
        <v>7361.4908408233541</v>
      </c>
      <c r="W657" s="34">
        <v>92497.661177823349</v>
      </c>
      <c r="X657" s="34">
        <v>4920.4163807152945</v>
      </c>
      <c r="Y657" s="33">
        <v>87577.244797108055</v>
      </c>
      <c r="Z657" s="144">
        <v>0</v>
      </c>
      <c r="AA657" s="34">
        <v>1080.3019912529921</v>
      </c>
      <c r="AB657" s="34">
        <v>10273.234693137221</v>
      </c>
      <c r="AC657" s="34">
        <v>14500.83</v>
      </c>
      <c r="AD657" s="34">
        <v>2179.5049712999999</v>
      </c>
      <c r="AE657" s="34">
        <v>133.06</v>
      </c>
      <c r="AF657" s="34">
        <v>28166.931655690216</v>
      </c>
      <c r="AG657" s="136">
        <v>17627</v>
      </c>
      <c r="AH657" s="34">
        <v>27066.339999999997</v>
      </c>
      <c r="AI657" s="34">
        <v>0</v>
      </c>
      <c r="AJ657" s="34">
        <v>3947.8</v>
      </c>
      <c r="AK657" s="34">
        <v>3947.8</v>
      </c>
      <c r="AL657" s="34">
        <v>17627</v>
      </c>
      <c r="AM657" s="34">
        <v>23118.539999999997</v>
      </c>
      <c r="AN657" s="34">
        <v>5491.5399999999972</v>
      </c>
      <c r="AO657" s="34">
        <v>85136.170336999989</v>
      </c>
      <c r="AP657" s="34">
        <v>75696.830336999992</v>
      </c>
      <c r="AQ657" s="34">
        <v>9439.3399999999965</v>
      </c>
      <c r="AR657" s="34">
        <v>-10024</v>
      </c>
      <c r="AS657" s="34">
        <v>0</v>
      </c>
    </row>
    <row r="658" spans="2:45" s="1" customFormat="1" ht="14.25" x14ac:dyDescent="0.2">
      <c r="B658" s="31" t="s">
        <v>4794</v>
      </c>
      <c r="C658" s="32" t="s">
        <v>2551</v>
      </c>
      <c r="D658" s="31" t="s">
        <v>2552</v>
      </c>
      <c r="E658" s="31" t="s">
        <v>13</v>
      </c>
      <c r="F658" s="31" t="s">
        <v>11</v>
      </c>
      <c r="G658" s="31" t="s">
        <v>19</v>
      </c>
      <c r="H658" s="31" t="s">
        <v>73</v>
      </c>
      <c r="I658" s="31" t="s">
        <v>10</v>
      </c>
      <c r="J658" s="31" t="s">
        <v>12</v>
      </c>
      <c r="K658" s="31" t="s">
        <v>2553</v>
      </c>
      <c r="L658" s="33">
        <v>2269</v>
      </c>
      <c r="M658" s="150">
        <v>66148.139880999996</v>
      </c>
      <c r="N658" s="34">
        <v>-95437</v>
      </c>
      <c r="O658" s="34">
        <v>30854.933478944375</v>
      </c>
      <c r="P658" s="30">
        <v>-37531.85011900001</v>
      </c>
      <c r="Q658" s="35">
        <v>5404.8794749999997</v>
      </c>
      <c r="R658" s="36">
        <v>37531.85011900001</v>
      </c>
      <c r="S658" s="36">
        <v>4349.4558445730991</v>
      </c>
      <c r="T658" s="36">
        <v>22544.052938897126</v>
      </c>
      <c r="U658" s="37">
        <v>64425.706316426331</v>
      </c>
      <c r="V658" s="38">
        <v>69830.585791426332</v>
      </c>
      <c r="W658" s="34">
        <v>69830.585791426332</v>
      </c>
      <c r="X658" s="34">
        <v>37411.057576517473</v>
      </c>
      <c r="Y658" s="33">
        <v>32419.52821490886</v>
      </c>
      <c r="Z658" s="144">
        <v>0</v>
      </c>
      <c r="AA658" s="34">
        <v>11845.488427461638</v>
      </c>
      <c r="AB658" s="34">
        <v>10205.519928707914</v>
      </c>
      <c r="AC658" s="34">
        <v>9511</v>
      </c>
      <c r="AD658" s="34">
        <v>224.02003202499981</v>
      </c>
      <c r="AE658" s="34">
        <v>0</v>
      </c>
      <c r="AF658" s="34">
        <v>31786.028388194551</v>
      </c>
      <c r="AG658" s="136">
        <v>0</v>
      </c>
      <c r="AH658" s="34">
        <v>29211.010000000002</v>
      </c>
      <c r="AI658" s="34">
        <v>0</v>
      </c>
      <c r="AJ658" s="34">
        <v>3820.9</v>
      </c>
      <c r="AK658" s="34">
        <v>3820.9</v>
      </c>
      <c r="AL658" s="34">
        <v>0</v>
      </c>
      <c r="AM658" s="34">
        <v>25390.11</v>
      </c>
      <c r="AN658" s="34">
        <v>25390.11</v>
      </c>
      <c r="AO658" s="34">
        <v>-37531.85011900001</v>
      </c>
      <c r="AP658" s="34">
        <v>-66742.860119000019</v>
      </c>
      <c r="AQ658" s="34">
        <v>29211.010000000002</v>
      </c>
      <c r="AR658" s="34">
        <v>-95437</v>
      </c>
      <c r="AS658" s="34">
        <v>0</v>
      </c>
    </row>
    <row r="659" spans="2:45" s="1" customFormat="1" ht="14.25" x14ac:dyDescent="0.2">
      <c r="B659" s="31" t="s">
        <v>4794</v>
      </c>
      <c r="C659" s="32" t="s">
        <v>2437</v>
      </c>
      <c r="D659" s="31" t="s">
        <v>2438</v>
      </c>
      <c r="E659" s="31" t="s">
        <v>13</v>
      </c>
      <c r="F659" s="31" t="s">
        <v>11</v>
      </c>
      <c r="G659" s="31" t="s">
        <v>19</v>
      </c>
      <c r="H659" s="31" t="s">
        <v>73</v>
      </c>
      <c r="I659" s="31" t="s">
        <v>10</v>
      </c>
      <c r="J659" s="31" t="s">
        <v>12</v>
      </c>
      <c r="K659" s="31" t="s">
        <v>2439</v>
      </c>
      <c r="L659" s="33">
        <v>2493</v>
      </c>
      <c r="M659" s="150">
        <v>78432.660494999989</v>
      </c>
      <c r="N659" s="34">
        <v>-26282</v>
      </c>
      <c r="O659" s="34">
        <v>0</v>
      </c>
      <c r="P659" s="30">
        <v>114307.16049499999</v>
      </c>
      <c r="Q659" s="35">
        <v>3323.8807569999999</v>
      </c>
      <c r="R659" s="36">
        <v>0</v>
      </c>
      <c r="S659" s="36">
        <v>1478.699258286282</v>
      </c>
      <c r="T659" s="36">
        <v>3507.3007417137178</v>
      </c>
      <c r="U659" s="37">
        <v>4986.0268870211139</v>
      </c>
      <c r="V659" s="38">
        <v>8309.9076440211138</v>
      </c>
      <c r="W659" s="34">
        <v>122617.06813902111</v>
      </c>
      <c r="X659" s="34">
        <v>2772.5611092862819</v>
      </c>
      <c r="Y659" s="33">
        <v>119844.50702973483</v>
      </c>
      <c r="Z659" s="144">
        <v>0</v>
      </c>
      <c r="AA659" s="34">
        <v>4166.2682389181009</v>
      </c>
      <c r="AB659" s="34">
        <v>14109.292385194272</v>
      </c>
      <c r="AC659" s="34">
        <v>10449.94</v>
      </c>
      <c r="AD659" s="34">
        <v>920.8041392074</v>
      </c>
      <c r="AE659" s="34">
        <v>146.75</v>
      </c>
      <c r="AF659" s="34">
        <v>29793.054763319778</v>
      </c>
      <c r="AG659" s="136">
        <v>58410</v>
      </c>
      <c r="AH659" s="34">
        <v>62572.5</v>
      </c>
      <c r="AI659" s="34">
        <v>0</v>
      </c>
      <c r="AJ659" s="34">
        <v>4162.5</v>
      </c>
      <c r="AK659" s="34">
        <v>4162.5</v>
      </c>
      <c r="AL659" s="34">
        <v>58410</v>
      </c>
      <c r="AM659" s="34">
        <v>58410</v>
      </c>
      <c r="AN659" s="34">
        <v>0</v>
      </c>
      <c r="AO659" s="34">
        <v>114307.16049499999</v>
      </c>
      <c r="AP659" s="34">
        <v>110144.66049499999</v>
      </c>
      <c r="AQ659" s="34">
        <v>4162.5</v>
      </c>
      <c r="AR659" s="34">
        <v>-26282</v>
      </c>
      <c r="AS659" s="34">
        <v>0</v>
      </c>
    </row>
    <row r="660" spans="2:45" s="1" customFormat="1" ht="14.25" x14ac:dyDescent="0.2">
      <c r="B660" s="31" t="s">
        <v>4794</v>
      </c>
      <c r="C660" s="32" t="s">
        <v>2192</v>
      </c>
      <c r="D660" s="31" t="s">
        <v>2193</v>
      </c>
      <c r="E660" s="31" t="s">
        <v>13</v>
      </c>
      <c r="F660" s="31" t="s">
        <v>11</v>
      </c>
      <c r="G660" s="31" t="s">
        <v>19</v>
      </c>
      <c r="H660" s="31" t="s">
        <v>73</v>
      </c>
      <c r="I660" s="31" t="s">
        <v>10</v>
      </c>
      <c r="J660" s="31" t="s">
        <v>21</v>
      </c>
      <c r="K660" s="31" t="s">
        <v>2194</v>
      </c>
      <c r="L660" s="33">
        <v>747</v>
      </c>
      <c r="M660" s="150">
        <v>28633.549633000002</v>
      </c>
      <c r="N660" s="34">
        <v>-10709</v>
      </c>
      <c r="O660" s="34">
        <v>9320.415299324357</v>
      </c>
      <c r="P660" s="30">
        <v>22068.656633000006</v>
      </c>
      <c r="Q660" s="35">
        <v>990.04619000000002</v>
      </c>
      <c r="R660" s="36">
        <v>0</v>
      </c>
      <c r="S660" s="36">
        <v>489.24511771447357</v>
      </c>
      <c r="T660" s="36">
        <v>1004.7548822855265</v>
      </c>
      <c r="U660" s="37">
        <v>1494.0080563998283</v>
      </c>
      <c r="V660" s="38">
        <v>2484.0542463998281</v>
      </c>
      <c r="W660" s="34">
        <v>24552.710879399834</v>
      </c>
      <c r="X660" s="34">
        <v>917.33459571447383</v>
      </c>
      <c r="Y660" s="33">
        <v>23635.37628368536</v>
      </c>
      <c r="Z660" s="144">
        <v>0</v>
      </c>
      <c r="AA660" s="34">
        <v>1683.4229544390389</v>
      </c>
      <c r="AB660" s="34">
        <v>4270.8447955879456</v>
      </c>
      <c r="AC660" s="34">
        <v>3131.21</v>
      </c>
      <c r="AD660" s="34">
        <v>1781</v>
      </c>
      <c r="AE660" s="34">
        <v>0</v>
      </c>
      <c r="AF660" s="34">
        <v>10866.477750026985</v>
      </c>
      <c r="AG660" s="136">
        <v>3321</v>
      </c>
      <c r="AH660" s="34">
        <v>8016.1069999999991</v>
      </c>
      <c r="AI660" s="34">
        <v>267</v>
      </c>
      <c r="AJ660" s="34">
        <v>709.7</v>
      </c>
      <c r="AK660" s="34">
        <v>442.70000000000005</v>
      </c>
      <c r="AL660" s="34">
        <v>3054</v>
      </c>
      <c r="AM660" s="34">
        <v>7306.4069999999992</v>
      </c>
      <c r="AN660" s="34">
        <v>4252.4069999999992</v>
      </c>
      <c r="AO660" s="34">
        <v>22068.656633000006</v>
      </c>
      <c r="AP660" s="34">
        <v>17373.549633000006</v>
      </c>
      <c r="AQ660" s="34">
        <v>4695.107</v>
      </c>
      <c r="AR660" s="34">
        <v>-10709</v>
      </c>
      <c r="AS660" s="34">
        <v>0</v>
      </c>
    </row>
    <row r="661" spans="2:45" s="1" customFormat="1" ht="14.25" x14ac:dyDescent="0.2">
      <c r="B661" s="31" t="s">
        <v>4794</v>
      </c>
      <c r="C661" s="32" t="s">
        <v>4371</v>
      </c>
      <c r="D661" s="31" t="s">
        <v>4372</v>
      </c>
      <c r="E661" s="31" t="s">
        <v>13</v>
      </c>
      <c r="F661" s="31" t="s">
        <v>11</v>
      </c>
      <c r="G661" s="31" t="s">
        <v>19</v>
      </c>
      <c r="H661" s="31" t="s">
        <v>73</v>
      </c>
      <c r="I661" s="31" t="s">
        <v>10</v>
      </c>
      <c r="J661" s="31" t="s">
        <v>21</v>
      </c>
      <c r="K661" s="31" t="s">
        <v>4373</v>
      </c>
      <c r="L661" s="33">
        <v>833</v>
      </c>
      <c r="M661" s="150">
        <v>45020.225855999997</v>
      </c>
      <c r="N661" s="34">
        <v>7906.6</v>
      </c>
      <c r="O661" s="34">
        <v>0</v>
      </c>
      <c r="P661" s="30">
        <v>49691.398856</v>
      </c>
      <c r="Q661" s="35">
        <v>2083.2117939999998</v>
      </c>
      <c r="R661" s="36">
        <v>0</v>
      </c>
      <c r="S661" s="36">
        <v>1085.1651474289881</v>
      </c>
      <c r="T661" s="36">
        <v>580.83485257101188</v>
      </c>
      <c r="U661" s="37">
        <v>1666.0089839103844</v>
      </c>
      <c r="V661" s="38">
        <v>3749.2207779103842</v>
      </c>
      <c r="W661" s="34">
        <v>53440.619633910384</v>
      </c>
      <c r="X661" s="34">
        <v>2034.6846514289937</v>
      </c>
      <c r="Y661" s="33">
        <v>51405.934982481391</v>
      </c>
      <c r="Z661" s="144">
        <v>0</v>
      </c>
      <c r="AA661" s="34">
        <v>2140.8321562924434</v>
      </c>
      <c r="AB661" s="34">
        <v>4210.3996556397851</v>
      </c>
      <c r="AC661" s="34">
        <v>3491.7</v>
      </c>
      <c r="AD661" s="34">
        <v>476.5</v>
      </c>
      <c r="AE661" s="34">
        <v>0</v>
      </c>
      <c r="AF661" s="34">
        <v>10319.431811932227</v>
      </c>
      <c r="AG661" s="136">
        <v>5541</v>
      </c>
      <c r="AH661" s="34">
        <v>9256.5730000000003</v>
      </c>
      <c r="AI661" s="34">
        <v>1109</v>
      </c>
      <c r="AJ661" s="34">
        <v>1109</v>
      </c>
      <c r="AK661" s="34">
        <v>0</v>
      </c>
      <c r="AL661" s="34">
        <v>4432</v>
      </c>
      <c r="AM661" s="34">
        <v>8147.5729999999994</v>
      </c>
      <c r="AN661" s="34">
        <v>3715.5729999999994</v>
      </c>
      <c r="AO661" s="34">
        <v>49691.398856</v>
      </c>
      <c r="AP661" s="34">
        <v>45975.825856000003</v>
      </c>
      <c r="AQ661" s="34">
        <v>3715.5729999999967</v>
      </c>
      <c r="AR661" s="34">
        <v>2777</v>
      </c>
      <c r="AS661" s="34">
        <v>5129.6000000000004</v>
      </c>
    </row>
    <row r="662" spans="2:45" s="1" customFormat="1" ht="14.25" x14ac:dyDescent="0.2">
      <c r="B662" s="31" t="s">
        <v>4794</v>
      </c>
      <c r="C662" s="32" t="s">
        <v>1544</v>
      </c>
      <c r="D662" s="31" t="s">
        <v>1545</v>
      </c>
      <c r="E662" s="31" t="s">
        <v>13</v>
      </c>
      <c r="F662" s="31" t="s">
        <v>11</v>
      </c>
      <c r="G662" s="31" t="s">
        <v>19</v>
      </c>
      <c r="H662" s="31" t="s">
        <v>73</v>
      </c>
      <c r="I662" s="31" t="s">
        <v>10</v>
      </c>
      <c r="J662" s="31" t="s">
        <v>14</v>
      </c>
      <c r="K662" s="31" t="s">
        <v>1546</v>
      </c>
      <c r="L662" s="33">
        <v>5988</v>
      </c>
      <c r="M662" s="150">
        <v>237700.42841600001</v>
      </c>
      <c r="N662" s="34">
        <v>-208106</v>
      </c>
      <c r="O662" s="34">
        <v>135299.57950794554</v>
      </c>
      <c r="P662" s="30">
        <v>81404.228416000027</v>
      </c>
      <c r="Q662" s="35">
        <v>24360.491145</v>
      </c>
      <c r="R662" s="36">
        <v>0</v>
      </c>
      <c r="S662" s="36">
        <v>12482.870825147651</v>
      </c>
      <c r="T662" s="36">
        <v>33020.264096818537</v>
      </c>
      <c r="U662" s="37">
        <v>45503.380297768308</v>
      </c>
      <c r="V662" s="38">
        <v>69863.871442768315</v>
      </c>
      <c r="W662" s="34">
        <v>151268.09985876834</v>
      </c>
      <c r="X662" s="34">
        <v>63862.754716093186</v>
      </c>
      <c r="Y662" s="33">
        <v>87405.345142675156</v>
      </c>
      <c r="Z662" s="144">
        <v>0</v>
      </c>
      <c r="AA662" s="34">
        <v>9849.9567858436185</v>
      </c>
      <c r="AB662" s="34">
        <v>39017.38550620593</v>
      </c>
      <c r="AC662" s="34">
        <v>25099.98</v>
      </c>
      <c r="AD662" s="34">
        <v>2682.5860126312491</v>
      </c>
      <c r="AE662" s="34">
        <v>0</v>
      </c>
      <c r="AF662" s="34">
        <v>76649.908304680794</v>
      </c>
      <c r="AG662" s="136">
        <v>385407</v>
      </c>
      <c r="AH662" s="34">
        <v>398402.8</v>
      </c>
      <c r="AI662" s="34">
        <v>0</v>
      </c>
      <c r="AJ662" s="34">
        <v>12995.800000000001</v>
      </c>
      <c r="AK662" s="34">
        <v>12995.800000000001</v>
      </c>
      <c r="AL662" s="34">
        <v>385407</v>
      </c>
      <c r="AM662" s="34">
        <v>385407</v>
      </c>
      <c r="AN662" s="34">
        <v>0</v>
      </c>
      <c r="AO662" s="34">
        <v>81404.228416000027</v>
      </c>
      <c r="AP662" s="34">
        <v>68408.428416000024</v>
      </c>
      <c r="AQ662" s="34">
        <v>12995.800000000003</v>
      </c>
      <c r="AR662" s="34">
        <v>-208106</v>
      </c>
      <c r="AS662" s="34">
        <v>0</v>
      </c>
    </row>
    <row r="663" spans="2:45" s="1" customFormat="1" ht="14.25" x14ac:dyDescent="0.2">
      <c r="B663" s="31" t="s">
        <v>4794</v>
      </c>
      <c r="C663" s="32" t="s">
        <v>397</v>
      </c>
      <c r="D663" s="31" t="s">
        <v>398</v>
      </c>
      <c r="E663" s="31" t="s">
        <v>13</v>
      </c>
      <c r="F663" s="31" t="s">
        <v>11</v>
      </c>
      <c r="G663" s="31" t="s">
        <v>19</v>
      </c>
      <c r="H663" s="31" t="s">
        <v>73</v>
      </c>
      <c r="I663" s="31" t="s">
        <v>10</v>
      </c>
      <c r="J663" s="31" t="s">
        <v>21</v>
      </c>
      <c r="K663" s="31" t="s">
        <v>399</v>
      </c>
      <c r="L663" s="33">
        <v>929</v>
      </c>
      <c r="M663" s="150">
        <v>26267.220283999995</v>
      </c>
      <c r="N663" s="34">
        <v>28105</v>
      </c>
      <c r="O663" s="34">
        <v>0</v>
      </c>
      <c r="P663" s="30">
        <v>61382.769283999995</v>
      </c>
      <c r="Q663" s="35">
        <v>1045.0148810000001</v>
      </c>
      <c r="R663" s="36">
        <v>0</v>
      </c>
      <c r="S663" s="36">
        <v>998.81899657181214</v>
      </c>
      <c r="T663" s="36">
        <v>859.18100342818786</v>
      </c>
      <c r="U663" s="37">
        <v>1858.0100192710047</v>
      </c>
      <c r="V663" s="38">
        <v>2903.0249002710048</v>
      </c>
      <c r="W663" s="34">
        <v>64285.794184270999</v>
      </c>
      <c r="X663" s="34">
        <v>1872.7856185718119</v>
      </c>
      <c r="Y663" s="33">
        <v>62413.008565699187</v>
      </c>
      <c r="Z663" s="144">
        <v>0</v>
      </c>
      <c r="AA663" s="34">
        <v>3949.5751084380281</v>
      </c>
      <c r="AB663" s="34">
        <v>3321.9323698718008</v>
      </c>
      <c r="AC663" s="34">
        <v>3894.1</v>
      </c>
      <c r="AD663" s="34">
        <v>408</v>
      </c>
      <c r="AE663" s="34">
        <v>0</v>
      </c>
      <c r="AF663" s="34">
        <v>11573.607478309828</v>
      </c>
      <c r="AG663" s="136">
        <v>624</v>
      </c>
      <c r="AH663" s="34">
        <v>9710.5489999999991</v>
      </c>
      <c r="AI663" s="34">
        <v>624</v>
      </c>
      <c r="AJ663" s="34">
        <v>624</v>
      </c>
      <c r="AK663" s="34">
        <v>0</v>
      </c>
      <c r="AL663" s="34">
        <v>0</v>
      </c>
      <c r="AM663" s="34">
        <v>9086.5489999999991</v>
      </c>
      <c r="AN663" s="34">
        <v>9086.5489999999991</v>
      </c>
      <c r="AO663" s="34">
        <v>61382.769283999995</v>
      </c>
      <c r="AP663" s="34">
        <v>52296.220283999995</v>
      </c>
      <c r="AQ663" s="34">
        <v>9086.5489999999991</v>
      </c>
      <c r="AR663" s="34">
        <v>28105</v>
      </c>
      <c r="AS663" s="34">
        <v>0</v>
      </c>
    </row>
    <row r="664" spans="2:45" s="1" customFormat="1" ht="14.25" x14ac:dyDescent="0.2">
      <c r="B664" s="31" t="s">
        <v>4794</v>
      </c>
      <c r="C664" s="32" t="s">
        <v>3817</v>
      </c>
      <c r="D664" s="31" t="s">
        <v>3818</v>
      </c>
      <c r="E664" s="31" t="s">
        <v>13</v>
      </c>
      <c r="F664" s="31" t="s">
        <v>11</v>
      </c>
      <c r="G664" s="31" t="s">
        <v>19</v>
      </c>
      <c r="H664" s="31" t="s">
        <v>73</v>
      </c>
      <c r="I664" s="31" t="s">
        <v>10</v>
      </c>
      <c r="J664" s="31" t="s">
        <v>12</v>
      </c>
      <c r="K664" s="31" t="s">
        <v>3819</v>
      </c>
      <c r="L664" s="33">
        <v>2800</v>
      </c>
      <c r="M664" s="150">
        <v>70322.194797000004</v>
      </c>
      <c r="N664" s="34">
        <v>-56588</v>
      </c>
      <c r="O664" s="34">
        <v>30120.925967415056</v>
      </c>
      <c r="P664" s="30">
        <v>68932.194797000004</v>
      </c>
      <c r="Q664" s="35">
        <v>5324.830731</v>
      </c>
      <c r="R664" s="36">
        <v>0</v>
      </c>
      <c r="S664" s="36">
        <v>3556.3778902870799</v>
      </c>
      <c r="T664" s="36">
        <v>2043.6221097129201</v>
      </c>
      <c r="U664" s="37">
        <v>5600.0301980180984</v>
      </c>
      <c r="V664" s="38">
        <v>10924.860929018098</v>
      </c>
      <c r="W664" s="34">
        <v>79857.055726018094</v>
      </c>
      <c r="X664" s="34">
        <v>6668.2085442870884</v>
      </c>
      <c r="Y664" s="33">
        <v>73188.847181731006</v>
      </c>
      <c r="Z664" s="144">
        <v>0</v>
      </c>
      <c r="AA664" s="34">
        <v>7926.383362503555</v>
      </c>
      <c r="AB664" s="34">
        <v>21301.85090189632</v>
      </c>
      <c r="AC664" s="34">
        <v>15089</v>
      </c>
      <c r="AD664" s="34">
        <v>615.77972620009007</v>
      </c>
      <c r="AE664" s="34">
        <v>0</v>
      </c>
      <c r="AF664" s="34">
        <v>44933.01399059996</v>
      </c>
      <c r="AG664" s="136">
        <v>63765</v>
      </c>
      <c r="AH664" s="34">
        <v>63961</v>
      </c>
      <c r="AI664" s="34">
        <v>2404</v>
      </c>
      <c r="AJ664" s="34">
        <v>2600</v>
      </c>
      <c r="AK664" s="34">
        <v>196</v>
      </c>
      <c r="AL664" s="34">
        <v>61361</v>
      </c>
      <c r="AM664" s="34">
        <v>61361</v>
      </c>
      <c r="AN664" s="34">
        <v>0</v>
      </c>
      <c r="AO664" s="34">
        <v>68932.194797000004</v>
      </c>
      <c r="AP664" s="34">
        <v>68736.194797000004</v>
      </c>
      <c r="AQ664" s="34">
        <v>196</v>
      </c>
      <c r="AR664" s="34">
        <v>-56588</v>
      </c>
      <c r="AS664" s="34">
        <v>0</v>
      </c>
    </row>
    <row r="665" spans="2:45" s="1" customFormat="1" ht="14.25" x14ac:dyDescent="0.2">
      <c r="B665" s="31" t="s">
        <v>4794</v>
      </c>
      <c r="C665" s="32" t="s">
        <v>210</v>
      </c>
      <c r="D665" s="31" t="s">
        <v>211</v>
      </c>
      <c r="E665" s="31" t="s">
        <v>13</v>
      </c>
      <c r="F665" s="31" t="s">
        <v>11</v>
      </c>
      <c r="G665" s="31" t="s">
        <v>19</v>
      </c>
      <c r="H665" s="31" t="s">
        <v>73</v>
      </c>
      <c r="I665" s="31" t="s">
        <v>10</v>
      </c>
      <c r="J665" s="31" t="s">
        <v>12</v>
      </c>
      <c r="K665" s="31" t="s">
        <v>212</v>
      </c>
      <c r="L665" s="33">
        <v>1385</v>
      </c>
      <c r="M665" s="150">
        <v>33205.265985000005</v>
      </c>
      <c r="N665" s="34">
        <v>14930</v>
      </c>
      <c r="O665" s="34">
        <v>0</v>
      </c>
      <c r="P665" s="30">
        <v>77187.265985000005</v>
      </c>
      <c r="Q665" s="35">
        <v>2241.1608670000001</v>
      </c>
      <c r="R665" s="36">
        <v>0</v>
      </c>
      <c r="S665" s="36">
        <v>1493.1956171434306</v>
      </c>
      <c r="T665" s="36">
        <v>1276.8043828565694</v>
      </c>
      <c r="U665" s="37">
        <v>2770.0149372339524</v>
      </c>
      <c r="V665" s="38">
        <v>5011.1758042339525</v>
      </c>
      <c r="W665" s="34">
        <v>82198.441789233955</v>
      </c>
      <c r="X665" s="34">
        <v>2799.7417821434356</v>
      </c>
      <c r="Y665" s="33">
        <v>79398.70000709052</v>
      </c>
      <c r="Z665" s="144">
        <v>0</v>
      </c>
      <c r="AA665" s="34">
        <v>1088.7830805994658</v>
      </c>
      <c r="AB665" s="34">
        <v>5395.5470696864486</v>
      </c>
      <c r="AC665" s="34">
        <v>7059.56</v>
      </c>
      <c r="AD665" s="34">
        <v>0</v>
      </c>
      <c r="AE665" s="34">
        <v>0</v>
      </c>
      <c r="AF665" s="34">
        <v>13543.890150285915</v>
      </c>
      <c r="AG665" s="136">
        <v>29400</v>
      </c>
      <c r="AH665" s="34">
        <v>29400</v>
      </c>
      <c r="AI665" s="34">
        <v>0</v>
      </c>
      <c r="AJ665" s="34">
        <v>0</v>
      </c>
      <c r="AK665" s="34">
        <v>0</v>
      </c>
      <c r="AL665" s="34">
        <v>29400</v>
      </c>
      <c r="AM665" s="34">
        <v>29400</v>
      </c>
      <c r="AN665" s="34">
        <v>0</v>
      </c>
      <c r="AO665" s="34">
        <v>77187.265985000005</v>
      </c>
      <c r="AP665" s="34">
        <v>77187.265985000005</v>
      </c>
      <c r="AQ665" s="34">
        <v>0</v>
      </c>
      <c r="AR665" s="34">
        <v>14930</v>
      </c>
      <c r="AS665" s="34">
        <v>0</v>
      </c>
    </row>
    <row r="666" spans="2:45" s="1" customFormat="1" ht="14.25" x14ac:dyDescent="0.2">
      <c r="B666" s="31" t="s">
        <v>4794</v>
      </c>
      <c r="C666" s="32" t="s">
        <v>4374</v>
      </c>
      <c r="D666" s="31" t="s">
        <v>4375</v>
      </c>
      <c r="E666" s="31" t="s">
        <v>13</v>
      </c>
      <c r="F666" s="31" t="s">
        <v>11</v>
      </c>
      <c r="G666" s="31" t="s">
        <v>19</v>
      </c>
      <c r="H666" s="31" t="s">
        <v>73</v>
      </c>
      <c r="I666" s="31" t="s">
        <v>10</v>
      </c>
      <c r="J666" s="31" t="s">
        <v>12</v>
      </c>
      <c r="K666" s="31" t="s">
        <v>4376</v>
      </c>
      <c r="L666" s="33">
        <v>3819</v>
      </c>
      <c r="M666" s="150">
        <v>129986.872621</v>
      </c>
      <c r="N666" s="34">
        <v>-113872</v>
      </c>
      <c r="O666" s="34">
        <v>44319.32093702507</v>
      </c>
      <c r="P666" s="30">
        <v>68452.872620999988</v>
      </c>
      <c r="Q666" s="35">
        <v>9320.8393809999998</v>
      </c>
      <c r="R666" s="36">
        <v>0</v>
      </c>
      <c r="S666" s="36">
        <v>7265.2265897170755</v>
      </c>
      <c r="T666" s="36">
        <v>372.77341028292449</v>
      </c>
      <c r="U666" s="37">
        <v>7638.0411879396852</v>
      </c>
      <c r="V666" s="38">
        <v>16958.880568939683</v>
      </c>
      <c r="W666" s="34">
        <v>85411.753189939671</v>
      </c>
      <c r="X666" s="34">
        <v>13622.299855717079</v>
      </c>
      <c r="Y666" s="33">
        <v>71789.453334222591</v>
      </c>
      <c r="Z666" s="144">
        <v>0</v>
      </c>
      <c r="AA666" s="34">
        <v>4505.5604973797545</v>
      </c>
      <c r="AB666" s="34">
        <v>17703.776086023176</v>
      </c>
      <c r="AC666" s="34">
        <v>16008.15</v>
      </c>
      <c r="AD666" s="34">
        <v>514.5</v>
      </c>
      <c r="AE666" s="34">
        <v>0</v>
      </c>
      <c r="AF666" s="34">
        <v>38731.986583402933</v>
      </c>
      <c r="AG666" s="136">
        <v>111647</v>
      </c>
      <c r="AH666" s="34">
        <v>111647</v>
      </c>
      <c r="AI666" s="34">
        <v>42793</v>
      </c>
      <c r="AJ666" s="34">
        <v>42793</v>
      </c>
      <c r="AK666" s="34">
        <v>0</v>
      </c>
      <c r="AL666" s="34">
        <v>68854</v>
      </c>
      <c r="AM666" s="34">
        <v>68854</v>
      </c>
      <c r="AN666" s="34">
        <v>0</v>
      </c>
      <c r="AO666" s="34">
        <v>68452.872620999988</v>
      </c>
      <c r="AP666" s="34">
        <v>68452.872620999988</v>
      </c>
      <c r="AQ666" s="34">
        <v>0</v>
      </c>
      <c r="AR666" s="34">
        <v>-113872</v>
      </c>
      <c r="AS666" s="34">
        <v>0</v>
      </c>
    </row>
    <row r="667" spans="2:45" s="1" customFormat="1" ht="14.25" x14ac:dyDescent="0.2">
      <c r="B667" s="31" t="s">
        <v>4794</v>
      </c>
      <c r="C667" s="32" t="s">
        <v>118</v>
      </c>
      <c r="D667" s="31" t="s">
        <v>119</v>
      </c>
      <c r="E667" s="31" t="s">
        <v>13</v>
      </c>
      <c r="F667" s="31" t="s">
        <v>11</v>
      </c>
      <c r="G667" s="31" t="s">
        <v>19</v>
      </c>
      <c r="H667" s="31" t="s">
        <v>73</v>
      </c>
      <c r="I667" s="31" t="s">
        <v>10</v>
      </c>
      <c r="J667" s="31" t="s">
        <v>14</v>
      </c>
      <c r="K667" s="31" t="s">
        <v>120</v>
      </c>
      <c r="L667" s="33">
        <v>8878</v>
      </c>
      <c r="M667" s="150">
        <v>138846.348206</v>
      </c>
      <c r="N667" s="34">
        <v>-277048</v>
      </c>
      <c r="O667" s="34">
        <v>154500.39387799977</v>
      </c>
      <c r="P667" s="30">
        <v>-33383.162973400002</v>
      </c>
      <c r="Q667" s="35">
        <v>16916.346941</v>
      </c>
      <c r="R667" s="36">
        <v>33383.162973400002</v>
      </c>
      <c r="S667" s="36">
        <v>12047.26490629034</v>
      </c>
      <c r="T667" s="36">
        <v>122791.96575205293</v>
      </c>
      <c r="U667" s="37">
        <v>168223.3007715446</v>
      </c>
      <c r="V667" s="38">
        <v>185139.6477125446</v>
      </c>
      <c r="W667" s="34">
        <v>185139.6477125446</v>
      </c>
      <c r="X667" s="34">
        <v>170714.02542929011</v>
      </c>
      <c r="Y667" s="33">
        <v>14425.622283254488</v>
      </c>
      <c r="Z667" s="144">
        <v>0</v>
      </c>
      <c r="AA667" s="34">
        <v>28897.62818607816</v>
      </c>
      <c r="AB667" s="34">
        <v>53851.058232458767</v>
      </c>
      <c r="AC667" s="34">
        <v>37214.03</v>
      </c>
      <c r="AD667" s="34">
        <v>12922.918572900002</v>
      </c>
      <c r="AE667" s="34">
        <v>0</v>
      </c>
      <c r="AF667" s="34">
        <v>132885.63499143693</v>
      </c>
      <c r="AG667" s="136">
        <v>51063</v>
      </c>
      <c r="AH667" s="34">
        <v>111480.4888206</v>
      </c>
      <c r="AI667" s="34">
        <v>0</v>
      </c>
      <c r="AJ667" s="34">
        <v>13884.6348206</v>
      </c>
      <c r="AK667" s="34">
        <v>13884.6348206</v>
      </c>
      <c r="AL667" s="34">
        <v>51063</v>
      </c>
      <c r="AM667" s="34">
        <v>97595.854000000007</v>
      </c>
      <c r="AN667" s="34">
        <v>46532.854000000007</v>
      </c>
      <c r="AO667" s="34">
        <v>-33383.162973400002</v>
      </c>
      <c r="AP667" s="34">
        <v>-93800.651794000005</v>
      </c>
      <c r="AQ667" s="34">
        <v>60417.488820600003</v>
      </c>
      <c r="AR667" s="34">
        <v>-277048</v>
      </c>
      <c r="AS667" s="34">
        <v>0</v>
      </c>
    </row>
    <row r="668" spans="2:45" s="1" customFormat="1" ht="14.25" x14ac:dyDescent="0.2">
      <c r="B668" s="31" t="s">
        <v>4794</v>
      </c>
      <c r="C668" s="32" t="s">
        <v>904</v>
      </c>
      <c r="D668" s="31" t="s">
        <v>905</v>
      </c>
      <c r="E668" s="31" t="s">
        <v>13</v>
      </c>
      <c r="F668" s="31" t="s">
        <v>11</v>
      </c>
      <c r="G668" s="31" t="s">
        <v>19</v>
      </c>
      <c r="H668" s="31" t="s">
        <v>73</v>
      </c>
      <c r="I668" s="31" t="s">
        <v>10</v>
      </c>
      <c r="J668" s="31" t="s">
        <v>12</v>
      </c>
      <c r="K668" s="31" t="s">
        <v>906</v>
      </c>
      <c r="L668" s="33">
        <v>3351</v>
      </c>
      <c r="M668" s="150">
        <v>173700.56015199999</v>
      </c>
      <c r="N668" s="34">
        <v>-105145</v>
      </c>
      <c r="O668" s="34">
        <v>36870.883740986625</v>
      </c>
      <c r="P668" s="30">
        <v>27451.860151999979</v>
      </c>
      <c r="Q668" s="35">
        <v>11252.32683</v>
      </c>
      <c r="R668" s="36">
        <v>0</v>
      </c>
      <c r="S668" s="36">
        <v>4228.1965394301951</v>
      </c>
      <c r="T668" s="36">
        <v>2473.8034605698049</v>
      </c>
      <c r="U668" s="37">
        <v>6702.03614055666</v>
      </c>
      <c r="V668" s="38">
        <v>17954.36297055666</v>
      </c>
      <c r="W668" s="34">
        <v>45406.223122556636</v>
      </c>
      <c r="X668" s="34">
        <v>9794.2372424168425</v>
      </c>
      <c r="Y668" s="33">
        <v>35611.985880139793</v>
      </c>
      <c r="Z668" s="144">
        <v>0</v>
      </c>
      <c r="AA668" s="34">
        <v>9641.5523558490895</v>
      </c>
      <c r="AB668" s="34">
        <v>16672.577867136275</v>
      </c>
      <c r="AC668" s="34">
        <v>14046.43</v>
      </c>
      <c r="AD668" s="34">
        <v>10354.82880902903</v>
      </c>
      <c r="AE668" s="34">
        <v>0</v>
      </c>
      <c r="AF668" s="34">
        <v>50715.389032014398</v>
      </c>
      <c r="AG668" s="136">
        <v>66652</v>
      </c>
      <c r="AH668" s="34">
        <v>75941.3</v>
      </c>
      <c r="AI668" s="34">
        <v>0</v>
      </c>
      <c r="AJ668" s="34">
        <v>9289.3000000000011</v>
      </c>
      <c r="AK668" s="34">
        <v>9289.3000000000011</v>
      </c>
      <c r="AL668" s="34">
        <v>66652</v>
      </c>
      <c r="AM668" s="34">
        <v>66652</v>
      </c>
      <c r="AN668" s="34">
        <v>0</v>
      </c>
      <c r="AO668" s="34">
        <v>27451.860151999979</v>
      </c>
      <c r="AP668" s="34">
        <v>18162.560151999976</v>
      </c>
      <c r="AQ668" s="34">
        <v>9289.3000000000029</v>
      </c>
      <c r="AR668" s="34">
        <v>-105145</v>
      </c>
      <c r="AS668" s="34">
        <v>0</v>
      </c>
    </row>
    <row r="669" spans="2:45" s="1" customFormat="1" ht="14.25" x14ac:dyDescent="0.2">
      <c r="B669" s="31" t="s">
        <v>4794</v>
      </c>
      <c r="C669" s="32" t="s">
        <v>2317</v>
      </c>
      <c r="D669" s="31" t="s">
        <v>2318</v>
      </c>
      <c r="E669" s="31" t="s">
        <v>13</v>
      </c>
      <c r="F669" s="31" t="s">
        <v>11</v>
      </c>
      <c r="G669" s="31" t="s">
        <v>19</v>
      </c>
      <c r="H669" s="31" t="s">
        <v>73</v>
      </c>
      <c r="I669" s="31" t="s">
        <v>10</v>
      </c>
      <c r="J669" s="31" t="s">
        <v>12</v>
      </c>
      <c r="K669" s="31" t="s">
        <v>2319</v>
      </c>
      <c r="L669" s="33">
        <v>1510</v>
      </c>
      <c r="M669" s="150">
        <v>65655.044362999994</v>
      </c>
      <c r="N669" s="34">
        <v>-11364</v>
      </c>
      <c r="O669" s="34">
        <v>0</v>
      </c>
      <c r="P669" s="30">
        <v>62975.444362999988</v>
      </c>
      <c r="Q669" s="35">
        <v>2590.6398629999999</v>
      </c>
      <c r="R669" s="36">
        <v>0</v>
      </c>
      <c r="S669" s="36">
        <v>1642.7858651434879</v>
      </c>
      <c r="T669" s="36">
        <v>1377.2141348565121</v>
      </c>
      <c r="U669" s="37">
        <v>3020.0162853597599</v>
      </c>
      <c r="V669" s="38">
        <v>5610.6561483597598</v>
      </c>
      <c r="W669" s="34">
        <v>68586.100511359749</v>
      </c>
      <c r="X669" s="34">
        <v>3080.2234971434955</v>
      </c>
      <c r="Y669" s="33">
        <v>65505.877014216254</v>
      </c>
      <c r="Z669" s="144">
        <v>0</v>
      </c>
      <c r="AA669" s="34">
        <v>5347.8945854423928</v>
      </c>
      <c r="AB669" s="34">
        <v>7123.4216071556593</v>
      </c>
      <c r="AC669" s="34">
        <v>6329.49</v>
      </c>
      <c r="AD669" s="34">
        <v>1502.12634755</v>
      </c>
      <c r="AE669" s="34">
        <v>0</v>
      </c>
      <c r="AF669" s="34">
        <v>20302.932540148053</v>
      </c>
      <c r="AG669" s="136">
        <v>17050</v>
      </c>
      <c r="AH669" s="34">
        <v>19459.400000000001</v>
      </c>
      <c r="AI669" s="34">
        <v>0</v>
      </c>
      <c r="AJ669" s="34">
        <v>2409.4</v>
      </c>
      <c r="AK669" s="34">
        <v>2409.4</v>
      </c>
      <c r="AL669" s="34">
        <v>17050</v>
      </c>
      <c r="AM669" s="34">
        <v>17050</v>
      </c>
      <c r="AN669" s="34">
        <v>0</v>
      </c>
      <c r="AO669" s="34">
        <v>62975.444362999988</v>
      </c>
      <c r="AP669" s="34">
        <v>60566.044362999986</v>
      </c>
      <c r="AQ669" s="34">
        <v>2409.4000000000015</v>
      </c>
      <c r="AR669" s="34">
        <v>-11364</v>
      </c>
      <c r="AS669" s="34">
        <v>0</v>
      </c>
    </row>
    <row r="670" spans="2:45" s="1" customFormat="1" ht="14.25" x14ac:dyDescent="0.2">
      <c r="B670" s="31" t="s">
        <v>4794</v>
      </c>
      <c r="C670" s="32" t="s">
        <v>2491</v>
      </c>
      <c r="D670" s="31" t="s">
        <v>2492</v>
      </c>
      <c r="E670" s="31" t="s">
        <v>13</v>
      </c>
      <c r="F670" s="31" t="s">
        <v>11</v>
      </c>
      <c r="G670" s="31" t="s">
        <v>19</v>
      </c>
      <c r="H670" s="31" t="s">
        <v>73</v>
      </c>
      <c r="I670" s="31" t="s">
        <v>10</v>
      </c>
      <c r="J670" s="31" t="s">
        <v>21</v>
      </c>
      <c r="K670" s="31" t="s">
        <v>2493</v>
      </c>
      <c r="L670" s="33">
        <v>605</v>
      </c>
      <c r="M670" s="150">
        <v>311445.15604199999</v>
      </c>
      <c r="N670" s="34">
        <v>-52249</v>
      </c>
      <c r="O670" s="34">
        <v>42078.28588999006</v>
      </c>
      <c r="P670" s="30">
        <v>267814.66104199999</v>
      </c>
      <c r="Q670" s="35">
        <v>22632.641502999999</v>
      </c>
      <c r="R670" s="36">
        <v>0</v>
      </c>
      <c r="S670" s="36">
        <v>350.39871085727742</v>
      </c>
      <c r="T670" s="36">
        <v>859.60128914272264</v>
      </c>
      <c r="U670" s="37">
        <v>1210.0065249289107</v>
      </c>
      <c r="V670" s="38">
        <v>23842.64802792891</v>
      </c>
      <c r="W670" s="34">
        <v>291657.30906992889</v>
      </c>
      <c r="X670" s="34">
        <v>656.99758285726421</v>
      </c>
      <c r="Y670" s="33">
        <v>291000.31148707162</v>
      </c>
      <c r="Z670" s="144">
        <v>0</v>
      </c>
      <c r="AA670" s="34">
        <v>3658.3037374600435</v>
      </c>
      <c r="AB670" s="34">
        <v>5338.955227960535</v>
      </c>
      <c r="AC670" s="34">
        <v>3685.2999999999997</v>
      </c>
      <c r="AD670" s="34">
        <v>200.28989412499996</v>
      </c>
      <c r="AE670" s="34">
        <v>127.25</v>
      </c>
      <c r="AF670" s="34">
        <v>13010.098859545578</v>
      </c>
      <c r="AG670" s="136">
        <v>400</v>
      </c>
      <c r="AH670" s="34">
        <v>9623.5049999999992</v>
      </c>
      <c r="AI670" s="34">
        <v>0</v>
      </c>
      <c r="AJ670" s="34">
        <v>3706</v>
      </c>
      <c r="AK670" s="34">
        <v>3706</v>
      </c>
      <c r="AL670" s="34">
        <v>400</v>
      </c>
      <c r="AM670" s="34">
        <v>5917.5049999999992</v>
      </c>
      <c r="AN670" s="34">
        <v>5517.5049999999992</v>
      </c>
      <c r="AO670" s="34">
        <v>267814.66104199999</v>
      </c>
      <c r="AP670" s="34">
        <v>258591.15604199999</v>
      </c>
      <c r="AQ670" s="34">
        <v>9223.5050000000047</v>
      </c>
      <c r="AR670" s="34">
        <v>-52249</v>
      </c>
      <c r="AS670" s="34">
        <v>0</v>
      </c>
    </row>
    <row r="671" spans="2:45" s="1" customFormat="1" ht="14.25" x14ac:dyDescent="0.2">
      <c r="B671" s="31" t="s">
        <v>4794</v>
      </c>
      <c r="C671" s="32" t="s">
        <v>653</v>
      </c>
      <c r="D671" s="31" t="s">
        <v>654</v>
      </c>
      <c r="E671" s="31" t="s">
        <v>13</v>
      </c>
      <c r="F671" s="31" t="s">
        <v>11</v>
      </c>
      <c r="G671" s="31" t="s">
        <v>19</v>
      </c>
      <c r="H671" s="31" t="s">
        <v>73</v>
      </c>
      <c r="I671" s="31" t="s">
        <v>10</v>
      </c>
      <c r="J671" s="31" t="s">
        <v>12</v>
      </c>
      <c r="K671" s="31" t="s">
        <v>655</v>
      </c>
      <c r="L671" s="33">
        <v>3942</v>
      </c>
      <c r="M671" s="150">
        <v>500464.40356700006</v>
      </c>
      <c r="N671" s="34">
        <v>-354068</v>
      </c>
      <c r="O671" s="34">
        <v>281353.74968259234</v>
      </c>
      <c r="P671" s="30">
        <v>280715.10356700007</v>
      </c>
      <c r="Q671" s="35">
        <v>26313.558552999999</v>
      </c>
      <c r="R671" s="36">
        <v>0</v>
      </c>
      <c r="S671" s="36">
        <v>3736.1567051442926</v>
      </c>
      <c r="T671" s="36">
        <v>4147.8432948557074</v>
      </c>
      <c r="U671" s="37">
        <v>7884.0425144954797</v>
      </c>
      <c r="V671" s="38">
        <v>34197.601067495481</v>
      </c>
      <c r="W671" s="34">
        <v>314912.70463449555</v>
      </c>
      <c r="X671" s="34">
        <v>7005.2938221442746</v>
      </c>
      <c r="Y671" s="33">
        <v>307907.41081235127</v>
      </c>
      <c r="Z671" s="144">
        <v>0</v>
      </c>
      <c r="AA671" s="34">
        <v>23992.026497947292</v>
      </c>
      <c r="AB671" s="34">
        <v>18577.147976693694</v>
      </c>
      <c r="AC671" s="34">
        <v>16523.73</v>
      </c>
      <c r="AD671" s="34">
        <v>5473.9107966223601</v>
      </c>
      <c r="AE671" s="34">
        <v>205.25</v>
      </c>
      <c r="AF671" s="34">
        <v>64772.065271263338</v>
      </c>
      <c r="AG671" s="136">
        <v>119475</v>
      </c>
      <c r="AH671" s="34">
        <v>134318.70000000001</v>
      </c>
      <c r="AI671" s="34">
        <v>0</v>
      </c>
      <c r="AJ671" s="34">
        <v>14843.7</v>
      </c>
      <c r="AK671" s="34">
        <v>14843.7</v>
      </c>
      <c r="AL671" s="34">
        <v>119475</v>
      </c>
      <c r="AM671" s="34">
        <v>119475</v>
      </c>
      <c r="AN671" s="34">
        <v>0</v>
      </c>
      <c r="AO671" s="34">
        <v>280715.10356700007</v>
      </c>
      <c r="AP671" s="34">
        <v>265871.40356700006</v>
      </c>
      <c r="AQ671" s="34">
        <v>14843.700000000012</v>
      </c>
      <c r="AR671" s="34">
        <v>-354068</v>
      </c>
      <c r="AS671" s="34">
        <v>0</v>
      </c>
    </row>
    <row r="672" spans="2:45" s="1" customFormat="1" ht="14.25" x14ac:dyDescent="0.2">
      <c r="B672" s="31" t="s">
        <v>4794</v>
      </c>
      <c r="C672" s="32" t="s">
        <v>4254</v>
      </c>
      <c r="D672" s="31" t="s">
        <v>4255</v>
      </c>
      <c r="E672" s="31" t="s">
        <v>13</v>
      </c>
      <c r="F672" s="31" t="s">
        <v>11</v>
      </c>
      <c r="G672" s="31" t="s">
        <v>19</v>
      </c>
      <c r="H672" s="31" t="s">
        <v>73</v>
      </c>
      <c r="I672" s="31" t="s">
        <v>10</v>
      </c>
      <c r="J672" s="31" t="s">
        <v>12</v>
      </c>
      <c r="K672" s="31" t="s">
        <v>4256</v>
      </c>
      <c r="L672" s="33">
        <v>2501</v>
      </c>
      <c r="M672" s="150">
        <v>72978.315675999998</v>
      </c>
      <c r="N672" s="34">
        <v>-102569</v>
      </c>
      <c r="O672" s="34">
        <v>49161.720465709317</v>
      </c>
      <c r="P672" s="30">
        <v>-22773.084324000003</v>
      </c>
      <c r="Q672" s="35">
        <v>6985.6015459999999</v>
      </c>
      <c r="R672" s="36">
        <v>22773.084324000003</v>
      </c>
      <c r="S672" s="36">
        <v>4736.9580320018194</v>
      </c>
      <c r="T672" s="36">
        <v>37666.410160077518</v>
      </c>
      <c r="U672" s="37">
        <v>65176.803980310178</v>
      </c>
      <c r="V672" s="38">
        <v>72162.405526310176</v>
      </c>
      <c r="W672" s="34">
        <v>72162.405526310176</v>
      </c>
      <c r="X672" s="34">
        <v>55202.753507711124</v>
      </c>
      <c r="Y672" s="33">
        <v>16959.652018599052</v>
      </c>
      <c r="Z672" s="144">
        <v>0</v>
      </c>
      <c r="AA672" s="34">
        <v>2262.2593265585879</v>
      </c>
      <c r="AB672" s="34">
        <v>12854.054668226649</v>
      </c>
      <c r="AC672" s="34">
        <v>10483.469999999999</v>
      </c>
      <c r="AD672" s="34">
        <v>2123.2872856375002</v>
      </c>
      <c r="AE672" s="34">
        <v>0</v>
      </c>
      <c r="AF672" s="34">
        <v>27723.071280422733</v>
      </c>
      <c r="AG672" s="136">
        <v>42118</v>
      </c>
      <c r="AH672" s="34">
        <v>48357.599999999999</v>
      </c>
      <c r="AI672" s="34">
        <v>0</v>
      </c>
      <c r="AJ672" s="34">
        <v>6239.6</v>
      </c>
      <c r="AK672" s="34">
        <v>6239.6</v>
      </c>
      <c r="AL672" s="34">
        <v>42118</v>
      </c>
      <c r="AM672" s="34">
        <v>42118</v>
      </c>
      <c r="AN672" s="34">
        <v>0</v>
      </c>
      <c r="AO672" s="34">
        <v>-22773.084324000003</v>
      </c>
      <c r="AP672" s="34">
        <v>-29012.684324000002</v>
      </c>
      <c r="AQ672" s="34">
        <v>6239.5999999999985</v>
      </c>
      <c r="AR672" s="34">
        <v>-102569</v>
      </c>
      <c r="AS672" s="34">
        <v>0</v>
      </c>
    </row>
    <row r="673" spans="2:45" s="1" customFormat="1" ht="14.25" x14ac:dyDescent="0.2">
      <c r="B673" s="31" t="s">
        <v>4794</v>
      </c>
      <c r="C673" s="32" t="s">
        <v>4194</v>
      </c>
      <c r="D673" s="31" t="s">
        <v>4195</v>
      </c>
      <c r="E673" s="31" t="s">
        <v>13</v>
      </c>
      <c r="F673" s="31" t="s">
        <v>11</v>
      </c>
      <c r="G673" s="31" t="s">
        <v>19</v>
      </c>
      <c r="H673" s="31" t="s">
        <v>73</v>
      </c>
      <c r="I673" s="31" t="s">
        <v>10</v>
      </c>
      <c r="J673" s="31" t="s">
        <v>12</v>
      </c>
      <c r="K673" s="31" t="s">
        <v>4196</v>
      </c>
      <c r="L673" s="33">
        <v>1120</v>
      </c>
      <c r="M673" s="150">
        <v>102955.132856</v>
      </c>
      <c r="N673" s="34">
        <v>-65423</v>
      </c>
      <c r="O673" s="34">
        <v>30325.456778487627</v>
      </c>
      <c r="P673" s="30">
        <v>44705.032856000005</v>
      </c>
      <c r="Q673" s="35">
        <v>7715.5387360000004</v>
      </c>
      <c r="R673" s="36">
        <v>0</v>
      </c>
      <c r="S673" s="36">
        <v>1444.5558548576978</v>
      </c>
      <c r="T673" s="36">
        <v>795.4441451423022</v>
      </c>
      <c r="U673" s="37">
        <v>2240.0120792072394</v>
      </c>
      <c r="V673" s="38">
        <v>9955.5508152072398</v>
      </c>
      <c r="W673" s="34">
        <v>54660.583671207249</v>
      </c>
      <c r="X673" s="34">
        <v>2708.5422278576953</v>
      </c>
      <c r="Y673" s="33">
        <v>51952.041443349553</v>
      </c>
      <c r="Z673" s="144">
        <v>0</v>
      </c>
      <c r="AA673" s="34">
        <v>7126.3137163732717</v>
      </c>
      <c r="AB673" s="34">
        <v>5298.3168353692063</v>
      </c>
      <c r="AC673" s="34">
        <v>5892.64</v>
      </c>
      <c r="AD673" s="34">
        <v>458.5</v>
      </c>
      <c r="AE673" s="34">
        <v>0</v>
      </c>
      <c r="AF673" s="34">
        <v>18775.770551742477</v>
      </c>
      <c r="AG673" s="136">
        <v>901</v>
      </c>
      <c r="AH673" s="34">
        <v>14414.9</v>
      </c>
      <c r="AI673" s="34">
        <v>0</v>
      </c>
      <c r="AJ673" s="34">
        <v>1882.1000000000001</v>
      </c>
      <c r="AK673" s="34">
        <v>1882.1000000000001</v>
      </c>
      <c r="AL673" s="34">
        <v>901</v>
      </c>
      <c r="AM673" s="34">
        <v>12532.8</v>
      </c>
      <c r="AN673" s="34">
        <v>11631.8</v>
      </c>
      <c r="AO673" s="34">
        <v>44705.032856000005</v>
      </c>
      <c r="AP673" s="34">
        <v>31191.132856000007</v>
      </c>
      <c r="AQ673" s="34">
        <v>13513.900000000001</v>
      </c>
      <c r="AR673" s="34">
        <v>-65423</v>
      </c>
      <c r="AS673" s="34">
        <v>0</v>
      </c>
    </row>
    <row r="674" spans="2:45" s="1" customFormat="1" ht="14.25" x14ac:dyDescent="0.2">
      <c r="B674" s="31" t="s">
        <v>4794</v>
      </c>
      <c r="C674" s="32" t="s">
        <v>3563</v>
      </c>
      <c r="D674" s="31" t="s">
        <v>3564</v>
      </c>
      <c r="E674" s="31" t="s">
        <v>13</v>
      </c>
      <c r="F674" s="31" t="s">
        <v>11</v>
      </c>
      <c r="G674" s="31" t="s">
        <v>19</v>
      </c>
      <c r="H674" s="31" t="s">
        <v>73</v>
      </c>
      <c r="I674" s="31" t="s">
        <v>10</v>
      </c>
      <c r="J674" s="31" t="s">
        <v>12</v>
      </c>
      <c r="K674" s="31" t="s">
        <v>3565</v>
      </c>
      <c r="L674" s="33">
        <v>1265</v>
      </c>
      <c r="M674" s="150">
        <v>47524.109026999999</v>
      </c>
      <c r="N674" s="34">
        <v>-60056</v>
      </c>
      <c r="O674" s="34">
        <v>43432.214361040307</v>
      </c>
      <c r="P674" s="30">
        <v>-1245.5409730000029</v>
      </c>
      <c r="Q674" s="35">
        <v>4738.3193190000002</v>
      </c>
      <c r="R674" s="36">
        <v>1245.5409730000029</v>
      </c>
      <c r="S674" s="36">
        <v>2089.8649165722313</v>
      </c>
      <c r="T674" s="36">
        <v>36367.298354040307</v>
      </c>
      <c r="U674" s="37">
        <v>39702.918340573488</v>
      </c>
      <c r="V674" s="38">
        <v>44441.23765957349</v>
      </c>
      <c r="W674" s="34">
        <v>44441.23765957349</v>
      </c>
      <c r="X674" s="34">
        <v>44441.023562612543</v>
      </c>
      <c r="Y674" s="33">
        <v>0.21409696094633546</v>
      </c>
      <c r="Z674" s="144">
        <v>0</v>
      </c>
      <c r="AA674" s="34">
        <v>1949.2606191534956</v>
      </c>
      <c r="AB674" s="34">
        <v>5022.0234354168915</v>
      </c>
      <c r="AC674" s="34">
        <v>5302.52</v>
      </c>
      <c r="AD674" s="34">
        <v>1252.7255568</v>
      </c>
      <c r="AE674" s="34">
        <v>50.55</v>
      </c>
      <c r="AF674" s="34">
        <v>13577.079611370387</v>
      </c>
      <c r="AG674" s="136">
        <v>11100</v>
      </c>
      <c r="AH674" s="34">
        <v>15505.349999999999</v>
      </c>
      <c r="AI674" s="34">
        <v>0</v>
      </c>
      <c r="AJ674" s="34">
        <v>1350</v>
      </c>
      <c r="AK674" s="34">
        <v>1350</v>
      </c>
      <c r="AL674" s="34">
        <v>11100</v>
      </c>
      <c r="AM674" s="34">
        <v>14155.349999999999</v>
      </c>
      <c r="AN674" s="34">
        <v>3055.3499999999985</v>
      </c>
      <c r="AO674" s="34">
        <v>-1245.5409730000029</v>
      </c>
      <c r="AP674" s="34">
        <v>-5650.8909730000014</v>
      </c>
      <c r="AQ674" s="34">
        <v>4405.3499999999985</v>
      </c>
      <c r="AR674" s="34">
        <v>-60056</v>
      </c>
      <c r="AS674" s="34">
        <v>0</v>
      </c>
    </row>
    <row r="675" spans="2:45" s="1" customFormat="1" ht="14.25" x14ac:dyDescent="0.2">
      <c r="B675" s="31" t="s">
        <v>4794</v>
      </c>
      <c r="C675" s="32" t="s">
        <v>159</v>
      </c>
      <c r="D675" s="31" t="s">
        <v>160</v>
      </c>
      <c r="E675" s="31" t="s">
        <v>13</v>
      </c>
      <c r="F675" s="31" t="s">
        <v>11</v>
      </c>
      <c r="G675" s="31" t="s">
        <v>19</v>
      </c>
      <c r="H675" s="31" t="s">
        <v>73</v>
      </c>
      <c r="I675" s="31" t="s">
        <v>10</v>
      </c>
      <c r="J675" s="31" t="s">
        <v>12</v>
      </c>
      <c r="K675" s="31" t="s">
        <v>161</v>
      </c>
      <c r="L675" s="33">
        <v>1589</v>
      </c>
      <c r="M675" s="150">
        <v>63131.291352000007</v>
      </c>
      <c r="N675" s="34">
        <v>-53045</v>
      </c>
      <c r="O675" s="34">
        <v>12918.225409559936</v>
      </c>
      <c r="P675" s="30">
        <v>24301.001352000007</v>
      </c>
      <c r="Q675" s="35">
        <v>3737.1017310000002</v>
      </c>
      <c r="R675" s="36">
        <v>0</v>
      </c>
      <c r="S675" s="36">
        <v>1778.1713828578256</v>
      </c>
      <c r="T675" s="36">
        <v>1399.8286171421744</v>
      </c>
      <c r="U675" s="37">
        <v>3178.017137375271</v>
      </c>
      <c r="V675" s="38">
        <v>6915.1188683752716</v>
      </c>
      <c r="W675" s="34">
        <v>31216.120220375276</v>
      </c>
      <c r="X675" s="34">
        <v>3334.0713428578201</v>
      </c>
      <c r="Y675" s="33">
        <v>27882.048877517456</v>
      </c>
      <c r="Z675" s="144">
        <v>0</v>
      </c>
      <c r="AA675" s="34">
        <v>3072.2861027123745</v>
      </c>
      <c r="AB675" s="34">
        <v>8062.2677878252325</v>
      </c>
      <c r="AC675" s="34">
        <v>10485</v>
      </c>
      <c r="AD675" s="34">
        <v>293</v>
      </c>
      <c r="AE675" s="34">
        <v>0</v>
      </c>
      <c r="AF675" s="34">
        <v>21912.553890537609</v>
      </c>
      <c r="AG675" s="136">
        <v>0</v>
      </c>
      <c r="AH675" s="34">
        <v>19888.71</v>
      </c>
      <c r="AI675" s="34">
        <v>0</v>
      </c>
      <c r="AJ675" s="34">
        <v>2107.8000000000002</v>
      </c>
      <c r="AK675" s="34">
        <v>2107.8000000000002</v>
      </c>
      <c r="AL675" s="34">
        <v>0</v>
      </c>
      <c r="AM675" s="34">
        <v>17780.91</v>
      </c>
      <c r="AN675" s="34">
        <v>17780.91</v>
      </c>
      <c r="AO675" s="34">
        <v>24301.001352000007</v>
      </c>
      <c r="AP675" s="34">
        <v>4412.2913520000075</v>
      </c>
      <c r="AQ675" s="34">
        <v>19888.71</v>
      </c>
      <c r="AR675" s="34">
        <v>-53045</v>
      </c>
      <c r="AS675" s="34">
        <v>0</v>
      </c>
    </row>
    <row r="676" spans="2:45" s="1" customFormat="1" ht="14.25" x14ac:dyDescent="0.2">
      <c r="B676" s="31" t="s">
        <v>4794</v>
      </c>
      <c r="C676" s="32" t="s">
        <v>313</v>
      </c>
      <c r="D676" s="31" t="s">
        <v>314</v>
      </c>
      <c r="E676" s="31" t="s">
        <v>13</v>
      </c>
      <c r="F676" s="31" t="s">
        <v>11</v>
      </c>
      <c r="G676" s="31" t="s">
        <v>19</v>
      </c>
      <c r="H676" s="31" t="s">
        <v>73</v>
      </c>
      <c r="I676" s="31" t="s">
        <v>10</v>
      </c>
      <c r="J676" s="31" t="s">
        <v>14</v>
      </c>
      <c r="K676" s="31" t="s">
        <v>315</v>
      </c>
      <c r="L676" s="33">
        <v>6362</v>
      </c>
      <c r="M676" s="150">
        <v>164464.09776199999</v>
      </c>
      <c r="N676" s="34">
        <v>-135090.96</v>
      </c>
      <c r="O676" s="34">
        <v>50334.547421701667</v>
      </c>
      <c r="P676" s="30">
        <v>30666.437762000016</v>
      </c>
      <c r="Q676" s="35">
        <v>12934.981502000001</v>
      </c>
      <c r="R676" s="36">
        <v>0</v>
      </c>
      <c r="S676" s="36">
        <v>8349.1510240032057</v>
      </c>
      <c r="T676" s="36">
        <v>11703.904507230125</v>
      </c>
      <c r="U676" s="37">
        <v>20053.163667400091</v>
      </c>
      <c r="V676" s="38">
        <v>32988.145169400093</v>
      </c>
      <c r="W676" s="34">
        <v>63654.582931400109</v>
      </c>
      <c r="X676" s="34">
        <v>29693.293473704864</v>
      </c>
      <c r="Y676" s="33">
        <v>33961.289457695246</v>
      </c>
      <c r="Z676" s="144">
        <v>0</v>
      </c>
      <c r="AA676" s="34">
        <v>18195.204563718275</v>
      </c>
      <c r="AB676" s="34">
        <v>33078.594891685709</v>
      </c>
      <c r="AC676" s="34">
        <v>26667.68</v>
      </c>
      <c r="AD676" s="34">
        <v>4253.625</v>
      </c>
      <c r="AE676" s="34">
        <v>424.98</v>
      </c>
      <c r="AF676" s="34">
        <v>82620.08445540398</v>
      </c>
      <c r="AG676" s="136">
        <v>106085</v>
      </c>
      <c r="AH676" s="34">
        <v>113126.3</v>
      </c>
      <c r="AI676" s="34">
        <v>4587</v>
      </c>
      <c r="AJ676" s="34">
        <v>11628.300000000001</v>
      </c>
      <c r="AK676" s="34">
        <v>7041.3000000000011</v>
      </c>
      <c r="AL676" s="34">
        <v>101498</v>
      </c>
      <c r="AM676" s="34">
        <v>101498</v>
      </c>
      <c r="AN676" s="34">
        <v>0</v>
      </c>
      <c r="AO676" s="34">
        <v>30666.437762000016</v>
      </c>
      <c r="AP676" s="34">
        <v>23625.137762000013</v>
      </c>
      <c r="AQ676" s="34">
        <v>7041.3000000000029</v>
      </c>
      <c r="AR676" s="34">
        <v>-135090.96</v>
      </c>
      <c r="AS676" s="34">
        <v>0</v>
      </c>
    </row>
    <row r="677" spans="2:45" s="1" customFormat="1" ht="14.25" x14ac:dyDescent="0.2">
      <c r="B677" s="31" t="s">
        <v>4794</v>
      </c>
      <c r="C677" s="32" t="s">
        <v>3410</v>
      </c>
      <c r="D677" s="31" t="s">
        <v>3411</v>
      </c>
      <c r="E677" s="31" t="s">
        <v>13</v>
      </c>
      <c r="F677" s="31" t="s">
        <v>11</v>
      </c>
      <c r="G677" s="31" t="s">
        <v>19</v>
      </c>
      <c r="H677" s="31" t="s">
        <v>73</v>
      </c>
      <c r="I677" s="31" t="s">
        <v>10</v>
      </c>
      <c r="J677" s="31" t="s">
        <v>12</v>
      </c>
      <c r="K677" s="31" t="s">
        <v>3412</v>
      </c>
      <c r="L677" s="33">
        <v>1433</v>
      </c>
      <c r="M677" s="150">
        <v>64026.640696000002</v>
      </c>
      <c r="N677" s="34">
        <v>-26022</v>
      </c>
      <c r="O677" s="34">
        <v>4559.9022911738575</v>
      </c>
      <c r="P677" s="30">
        <v>60442.574765600002</v>
      </c>
      <c r="Q677" s="35">
        <v>3898.6524239999999</v>
      </c>
      <c r="R677" s="36">
        <v>0</v>
      </c>
      <c r="S677" s="36">
        <v>2380.6243097152001</v>
      </c>
      <c r="T677" s="36">
        <v>485.37569028479993</v>
      </c>
      <c r="U677" s="37">
        <v>2866.0154549142621</v>
      </c>
      <c r="V677" s="38">
        <v>6764.6678789142625</v>
      </c>
      <c r="W677" s="34">
        <v>67207.242644514263</v>
      </c>
      <c r="X677" s="34">
        <v>4463.670580715203</v>
      </c>
      <c r="Y677" s="33">
        <v>62743.57206379906</v>
      </c>
      <c r="Z677" s="144">
        <v>0</v>
      </c>
      <c r="AA677" s="34">
        <v>4920.3770051884094</v>
      </c>
      <c r="AB677" s="34">
        <v>11296.265508781915</v>
      </c>
      <c r="AC677" s="34">
        <v>7823.72</v>
      </c>
      <c r="AD677" s="34">
        <v>1172.2292080000002</v>
      </c>
      <c r="AE677" s="34">
        <v>0</v>
      </c>
      <c r="AF677" s="34">
        <v>25212.591721970326</v>
      </c>
      <c r="AG677" s="136">
        <v>0</v>
      </c>
      <c r="AH677" s="34">
        <v>22437.9340696</v>
      </c>
      <c r="AI677" s="34">
        <v>0</v>
      </c>
      <c r="AJ677" s="34">
        <v>6402.6640696000004</v>
      </c>
      <c r="AK677" s="34">
        <v>6402.6640696000004</v>
      </c>
      <c r="AL677" s="34">
        <v>0</v>
      </c>
      <c r="AM677" s="34">
        <v>16035.269999999999</v>
      </c>
      <c r="AN677" s="34">
        <v>16035.269999999999</v>
      </c>
      <c r="AO677" s="34">
        <v>60442.574765600002</v>
      </c>
      <c r="AP677" s="34">
        <v>38004.640696000002</v>
      </c>
      <c r="AQ677" s="34">
        <v>22437.9340696</v>
      </c>
      <c r="AR677" s="34">
        <v>-26022</v>
      </c>
      <c r="AS677" s="34">
        <v>0</v>
      </c>
    </row>
    <row r="678" spans="2:45" s="1" customFormat="1" ht="14.25" x14ac:dyDescent="0.2">
      <c r="B678" s="31" t="s">
        <v>4794</v>
      </c>
      <c r="C678" s="32" t="s">
        <v>1514</v>
      </c>
      <c r="D678" s="31" t="s">
        <v>1515</v>
      </c>
      <c r="E678" s="31" t="s">
        <v>13</v>
      </c>
      <c r="F678" s="31" t="s">
        <v>11</v>
      </c>
      <c r="G678" s="31" t="s">
        <v>19</v>
      </c>
      <c r="H678" s="31" t="s">
        <v>73</v>
      </c>
      <c r="I678" s="31" t="s">
        <v>10</v>
      </c>
      <c r="J678" s="31" t="s">
        <v>21</v>
      </c>
      <c r="K678" s="31" t="s">
        <v>1516</v>
      </c>
      <c r="L678" s="33">
        <v>888</v>
      </c>
      <c r="M678" s="150">
        <v>22520.277739999998</v>
      </c>
      <c r="N678" s="34">
        <v>-9579.320000000007</v>
      </c>
      <c r="O678" s="34">
        <v>0</v>
      </c>
      <c r="P678" s="30">
        <v>25479.657739999995</v>
      </c>
      <c r="Q678" s="35">
        <v>394.46032600000001</v>
      </c>
      <c r="R678" s="36">
        <v>0</v>
      </c>
      <c r="S678" s="36">
        <v>46.148484571446296</v>
      </c>
      <c r="T678" s="36">
        <v>1729.8515154285537</v>
      </c>
      <c r="U678" s="37">
        <v>1776.0095770857397</v>
      </c>
      <c r="V678" s="38">
        <v>2170.4699030857396</v>
      </c>
      <c r="W678" s="34">
        <v>27650.127643085736</v>
      </c>
      <c r="X678" s="34">
        <v>86.528408571448381</v>
      </c>
      <c r="Y678" s="33">
        <v>27563.599234514288</v>
      </c>
      <c r="Z678" s="144">
        <v>0</v>
      </c>
      <c r="AA678" s="34">
        <v>1130.8879610601748</v>
      </c>
      <c r="AB678" s="34">
        <v>3769.5902839594814</v>
      </c>
      <c r="AC678" s="34">
        <v>3722.24</v>
      </c>
      <c r="AD678" s="34">
        <v>0</v>
      </c>
      <c r="AE678" s="34">
        <v>0</v>
      </c>
      <c r="AF678" s="34">
        <v>8622.718245019656</v>
      </c>
      <c r="AG678" s="136">
        <v>10572</v>
      </c>
      <c r="AH678" s="34">
        <v>12538.7</v>
      </c>
      <c r="AI678" s="34">
        <v>0</v>
      </c>
      <c r="AJ678" s="34">
        <v>1966.7</v>
      </c>
      <c r="AK678" s="34">
        <v>1966.7</v>
      </c>
      <c r="AL678" s="34">
        <v>10572</v>
      </c>
      <c r="AM678" s="34">
        <v>10572</v>
      </c>
      <c r="AN678" s="34">
        <v>0</v>
      </c>
      <c r="AO678" s="34">
        <v>25479.657739999995</v>
      </c>
      <c r="AP678" s="34">
        <v>23512.957739999994</v>
      </c>
      <c r="AQ678" s="34">
        <v>1966.7000000000007</v>
      </c>
      <c r="AR678" s="34">
        <v>-77325.320000000007</v>
      </c>
      <c r="AS678" s="34">
        <v>67746</v>
      </c>
    </row>
    <row r="679" spans="2:45" s="1" customFormat="1" ht="14.25" x14ac:dyDescent="0.2">
      <c r="B679" s="31" t="s">
        <v>4794</v>
      </c>
      <c r="C679" s="32" t="s">
        <v>701</v>
      </c>
      <c r="D679" s="31" t="s">
        <v>702</v>
      </c>
      <c r="E679" s="31" t="s">
        <v>13</v>
      </c>
      <c r="F679" s="31" t="s">
        <v>11</v>
      </c>
      <c r="G679" s="31" t="s">
        <v>19</v>
      </c>
      <c r="H679" s="31" t="s">
        <v>73</v>
      </c>
      <c r="I679" s="31" t="s">
        <v>10</v>
      </c>
      <c r="J679" s="31" t="s">
        <v>12</v>
      </c>
      <c r="K679" s="31" t="s">
        <v>703</v>
      </c>
      <c r="L679" s="33">
        <v>1757</v>
      </c>
      <c r="M679" s="150">
        <v>52760.378096</v>
      </c>
      <c r="N679" s="34">
        <v>-33803</v>
      </c>
      <c r="O679" s="34">
        <v>17832.453006088122</v>
      </c>
      <c r="P679" s="30">
        <v>55185.378096</v>
      </c>
      <c r="Q679" s="35">
        <v>1939.200122</v>
      </c>
      <c r="R679" s="36">
        <v>0</v>
      </c>
      <c r="S679" s="36">
        <v>1497.4513771434322</v>
      </c>
      <c r="T679" s="36">
        <v>2016.5486228565678</v>
      </c>
      <c r="U679" s="37">
        <v>3514.0189492563568</v>
      </c>
      <c r="V679" s="38">
        <v>5453.219071256357</v>
      </c>
      <c r="W679" s="34">
        <v>60638.597167256361</v>
      </c>
      <c r="X679" s="34">
        <v>2807.7213321434392</v>
      </c>
      <c r="Y679" s="33">
        <v>57830.875835112922</v>
      </c>
      <c r="Z679" s="144">
        <v>0</v>
      </c>
      <c r="AA679" s="34">
        <v>2932.9641113017528</v>
      </c>
      <c r="AB679" s="34">
        <v>8245.0968572898819</v>
      </c>
      <c r="AC679" s="34">
        <v>7364.84</v>
      </c>
      <c r="AD679" s="34">
        <v>444.81421664750496</v>
      </c>
      <c r="AE679" s="34">
        <v>0</v>
      </c>
      <c r="AF679" s="34">
        <v>18987.71518523914</v>
      </c>
      <c r="AG679" s="136">
        <v>34949</v>
      </c>
      <c r="AH679" s="34">
        <v>38849</v>
      </c>
      <c r="AI679" s="34">
        <v>0</v>
      </c>
      <c r="AJ679" s="34">
        <v>3900</v>
      </c>
      <c r="AK679" s="34">
        <v>3900</v>
      </c>
      <c r="AL679" s="34">
        <v>34949</v>
      </c>
      <c r="AM679" s="34">
        <v>34949</v>
      </c>
      <c r="AN679" s="34">
        <v>0</v>
      </c>
      <c r="AO679" s="34">
        <v>55185.378096</v>
      </c>
      <c r="AP679" s="34">
        <v>51285.378096</v>
      </c>
      <c r="AQ679" s="34">
        <v>3900</v>
      </c>
      <c r="AR679" s="34">
        <v>-33803</v>
      </c>
      <c r="AS679" s="34">
        <v>0</v>
      </c>
    </row>
    <row r="680" spans="2:45" s="1" customFormat="1" ht="14.25" x14ac:dyDescent="0.2">
      <c r="B680" s="31" t="s">
        <v>4794</v>
      </c>
      <c r="C680" s="32" t="s">
        <v>4015</v>
      </c>
      <c r="D680" s="31" t="s">
        <v>4016</v>
      </c>
      <c r="E680" s="31" t="s">
        <v>13</v>
      </c>
      <c r="F680" s="31" t="s">
        <v>11</v>
      </c>
      <c r="G680" s="31" t="s">
        <v>19</v>
      </c>
      <c r="H680" s="31" t="s">
        <v>73</v>
      </c>
      <c r="I680" s="31" t="s">
        <v>10</v>
      </c>
      <c r="J680" s="31" t="s">
        <v>21</v>
      </c>
      <c r="K680" s="31" t="s">
        <v>4017</v>
      </c>
      <c r="L680" s="33">
        <v>1000</v>
      </c>
      <c r="M680" s="150">
        <v>28427.721572999999</v>
      </c>
      <c r="N680" s="34">
        <v>26118</v>
      </c>
      <c r="O680" s="34">
        <v>0</v>
      </c>
      <c r="P680" s="30">
        <v>66478.621573000011</v>
      </c>
      <c r="Q680" s="35">
        <v>705.021931</v>
      </c>
      <c r="R680" s="36">
        <v>0</v>
      </c>
      <c r="S680" s="36">
        <v>630.66061371452793</v>
      </c>
      <c r="T680" s="36">
        <v>1369.3393862854721</v>
      </c>
      <c r="U680" s="37">
        <v>2000.0107850064639</v>
      </c>
      <c r="V680" s="38">
        <v>2705.0327160064639</v>
      </c>
      <c r="W680" s="34">
        <v>69183.654289006474</v>
      </c>
      <c r="X680" s="34">
        <v>1182.4886507145275</v>
      </c>
      <c r="Y680" s="33">
        <v>68001.165638291946</v>
      </c>
      <c r="Z680" s="144">
        <v>0</v>
      </c>
      <c r="AA680" s="34">
        <v>2177.025959325807</v>
      </c>
      <c r="AB680" s="34">
        <v>4765.4493884287367</v>
      </c>
      <c r="AC680" s="34">
        <v>4191.71</v>
      </c>
      <c r="AD680" s="34">
        <v>618.68778606249998</v>
      </c>
      <c r="AE680" s="34">
        <v>276.75</v>
      </c>
      <c r="AF680" s="34">
        <v>12029.623133817044</v>
      </c>
      <c r="AG680" s="136">
        <v>15918</v>
      </c>
      <c r="AH680" s="34">
        <v>17622.900000000001</v>
      </c>
      <c r="AI680" s="34">
        <v>0</v>
      </c>
      <c r="AJ680" s="34">
        <v>1704.9</v>
      </c>
      <c r="AK680" s="34">
        <v>1704.9</v>
      </c>
      <c r="AL680" s="34">
        <v>15918</v>
      </c>
      <c r="AM680" s="34">
        <v>15918</v>
      </c>
      <c r="AN680" s="34">
        <v>0</v>
      </c>
      <c r="AO680" s="34">
        <v>66478.621573000011</v>
      </c>
      <c r="AP680" s="34">
        <v>64773.72157300001</v>
      </c>
      <c r="AQ680" s="34">
        <v>1704.8999999999942</v>
      </c>
      <c r="AR680" s="34">
        <v>-2882</v>
      </c>
      <c r="AS680" s="34">
        <v>29000</v>
      </c>
    </row>
    <row r="681" spans="2:45" s="1" customFormat="1" ht="14.25" x14ac:dyDescent="0.2">
      <c r="B681" s="31" t="s">
        <v>4794</v>
      </c>
      <c r="C681" s="32" t="s">
        <v>1955</v>
      </c>
      <c r="D681" s="31" t="s">
        <v>1956</v>
      </c>
      <c r="E681" s="31" t="s">
        <v>13</v>
      </c>
      <c r="F681" s="31" t="s">
        <v>11</v>
      </c>
      <c r="G681" s="31" t="s">
        <v>19</v>
      </c>
      <c r="H681" s="31" t="s">
        <v>73</v>
      </c>
      <c r="I681" s="31" t="s">
        <v>10</v>
      </c>
      <c r="J681" s="31" t="s">
        <v>12</v>
      </c>
      <c r="K681" s="31" t="s">
        <v>1957</v>
      </c>
      <c r="L681" s="33">
        <v>3372</v>
      </c>
      <c r="M681" s="150">
        <v>100118.195508</v>
      </c>
      <c r="N681" s="34">
        <v>-54035</v>
      </c>
      <c r="O681" s="34">
        <v>13081.678044677765</v>
      </c>
      <c r="P681" s="30">
        <v>97351.895507999987</v>
      </c>
      <c r="Q681" s="35">
        <v>2243.0798399999999</v>
      </c>
      <c r="R681" s="36">
        <v>0</v>
      </c>
      <c r="S681" s="36">
        <v>0</v>
      </c>
      <c r="T681" s="36">
        <v>6744</v>
      </c>
      <c r="U681" s="37">
        <v>6744.0363670417955</v>
      </c>
      <c r="V681" s="38">
        <v>8987.1162070417959</v>
      </c>
      <c r="W681" s="34">
        <v>106339.01171504178</v>
      </c>
      <c r="X681" s="34">
        <v>-1.4551920000000001E-11</v>
      </c>
      <c r="Y681" s="33">
        <v>106339.01171504179</v>
      </c>
      <c r="Z681" s="144">
        <v>0</v>
      </c>
      <c r="AA681" s="34">
        <v>21858.760442205326</v>
      </c>
      <c r="AB681" s="34">
        <v>14613.804324185874</v>
      </c>
      <c r="AC681" s="34">
        <v>14134.46</v>
      </c>
      <c r="AD681" s="34">
        <v>2453.6515688499994</v>
      </c>
      <c r="AE681" s="34">
        <v>0</v>
      </c>
      <c r="AF681" s="34">
        <v>53060.676335241202</v>
      </c>
      <c r="AG681" s="136">
        <v>49878</v>
      </c>
      <c r="AH681" s="34">
        <v>54831.7</v>
      </c>
      <c r="AI681" s="34">
        <v>0</v>
      </c>
      <c r="AJ681" s="34">
        <v>4953.7000000000007</v>
      </c>
      <c r="AK681" s="34">
        <v>4953.7000000000007</v>
      </c>
      <c r="AL681" s="34">
        <v>49878</v>
      </c>
      <c r="AM681" s="34">
        <v>49878</v>
      </c>
      <c r="AN681" s="34">
        <v>0</v>
      </c>
      <c r="AO681" s="34">
        <v>97351.895507999987</v>
      </c>
      <c r="AP681" s="34">
        <v>92398.19550799999</v>
      </c>
      <c r="AQ681" s="34">
        <v>4953.6999999999971</v>
      </c>
      <c r="AR681" s="34">
        <v>-54035</v>
      </c>
      <c r="AS681" s="34">
        <v>0</v>
      </c>
    </row>
    <row r="682" spans="2:45" s="1" customFormat="1" ht="14.25" x14ac:dyDescent="0.2">
      <c r="B682" s="31" t="s">
        <v>4794</v>
      </c>
      <c r="C682" s="32" t="s">
        <v>2626</v>
      </c>
      <c r="D682" s="31" t="s">
        <v>2627</v>
      </c>
      <c r="E682" s="31" t="s">
        <v>13</v>
      </c>
      <c r="F682" s="31" t="s">
        <v>11</v>
      </c>
      <c r="G682" s="31" t="s">
        <v>19</v>
      </c>
      <c r="H682" s="31" t="s">
        <v>73</v>
      </c>
      <c r="I682" s="31" t="s">
        <v>10</v>
      </c>
      <c r="J682" s="31" t="s">
        <v>21</v>
      </c>
      <c r="K682" s="31" t="s">
        <v>2628</v>
      </c>
      <c r="L682" s="33">
        <v>527</v>
      </c>
      <c r="M682" s="150">
        <v>50763.633884000003</v>
      </c>
      <c r="N682" s="34">
        <v>-14155</v>
      </c>
      <c r="O682" s="34">
        <v>9215.2520202538853</v>
      </c>
      <c r="P682" s="30">
        <v>1755.2208840000021</v>
      </c>
      <c r="Q682" s="35">
        <v>1170.680441</v>
      </c>
      <c r="R682" s="36">
        <v>0</v>
      </c>
      <c r="S682" s="36">
        <v>0</v>
      </c>
      <c r="T682" s="36">
        <v>5250.2952319307169</v>
      </c>
      <c r="U682" s="37">
        <v>5250.3235441647239</v>
      </c>
      <c r="V682" s="38">
        <v>6421.0039851647234</v>
      </c>
      <c r="W682" s="34">
        <v>8176.2248691647255</v>
      </c>
      <c r="X682" s="34">
        <v>6289.3506952538828</v>
      </c>
      <c r="Y682" s="33">
        <v>1886.8741739108427</v>
      </c>
      <c r="Z682" s="144">
        <v>0</v>
      </c>
      <c r="AA682" s="34">
        <v>2186.529340837053</v>
      </c>
      <c r="AB682" s="34">
        <v>2111.0036099876284</v>
      </c>
      <c r="AC682" s="34">
        <v>2209.0300000000002</v>
      </c>
      <c r="AD682" s="34">
        <v>0</v>
      </c>
      <c r="AE682" s="34">
        <v>0</v>
      </c>
      <c r="AF682" s="34">
        <v>6506.562950824682</v>
      </c>
      <c r="AG682" s="136">
        <v>0</v>
      </c>
      <c r="AH682" s="34">
        <v>5384.5869999999995</v>
      </c>
      <c r="AI682" s="34">
        <v>0</v>
      </c>
      <c r="AJ682" s="34">
        <v>230</v>
      </c>
      <c r="AK682" s="34">
        <v>230</v>
      </c>
      <c r="AL682" s="34">
        <v>0</v>
      </c>
      <c r="AM682" s="34">
        <v>5154.5869999999995</v>
      </c>
      <c r="AN682" s="34">
        <v>5154.5869999999995</v>
      </c>
      <c r="AO682" s="34">
        <v>1755.2208840000021</v>
      </c>
      <c r="AP682" s="34">
        <v>-3629.3661159999974</v>
      </c>
      <c r="AQ682" s="34">
        <v>5384.5869999999995</v>
      </c>
      <c r="AR682" s="34">
        <v>-14155</v>
      </c>
      <c r="AS682" s="34">
        <v>0</v>
      </c>
    </row>
    <row r="683" spans="2:45" s="1" customFormat="1" ht="14.25" x14ac:dyDescent="0.2">
      <c r="B683" s="31" t="s">
        <v>4794</v>
      </c>
      <c r="C683" s="32" t="s">
        <v>358</v>
      </c>
      <c r="D683" s="31" t="s">
        <v>359</v>
      </c>
      <c r="E683" s="31" t="s">
        <v>13</v>
      </c>
      <c r="F683" s="31" t="s">
        <v>11</v>
      </c>
      <c r="G683" s="31" t="s">
        <v>19</v>
      </c>
      <c r="H683" s="31" t="s">
        <v>73</v>
      </c>
      <c r="I683" s="31" t="s">
        <v>10</v>
      </c>
      <c r="J683" s="31" t="s">
        <v>12</v>
      </c>
      <c r="K683" s="31" t="s">
        <v>360</v>
      </c>
      <c r="L683" s="33">
        <v>1867</v>
      </c>
      <c r="M683" s="150">
        <v>55611.474393999997</v>
      </c>
      <c r="N683" s="34">
        <v>35025.61</v>
      </c>
      <c r="O683" s="34">
        <v>0</v>
      </c>
      <c r="P683" s="30">
        <v>100792.814394</v>
      </c>
      <c r="Q683" s="35">
        <v>1936.9885919999999</v>
      </c>
      <c r="R683" s="36">
        <v>0</v>
      </c>
      <c r="S683" s="36">
        <v>1851.3035737149967</v>
      </c>
      <c r="T683" s="36">
        <v>1882.6964262850033</v>
      </c>
      <c r="U683" s="37">
        <v>3734.0201356070679</v>
      </c>
      <c r="V683" s="38">
        <v>5671.0087276070681</v>
      </c>
      <c r="W683" s="34">
        <v>106463.82312160707</v>
      </c>
      <c r="X683" s="34">
        <v>3471.1942007150064</v>
      </c>
      <c r="Y683" s="33">
        <v>102992.62892089206</v>
      </c>
      <c r="Z683" s="144">
        <v>0</v>
      </c>
      <c r="AA683" s="34">
        <v>2659.585150070453</v>
      </c>
      <c r="AB683" s="34">
        <v>10380.483502832309</v>
      </c>
      <c r="AC683" s="34">
        <v>7825.93</v>
      </c>
      <c r="AD683" s="34">
        <v>485</v>
      </c>
      <c r="AE683" s="34">
        <v>0</v>
      </c>
      <c r="AF683" s="34">
        <v>21350.998652902763</v>
      </c>
      <c r="AG683" s="136">
        <v>18827</v>
      </c>
      <c r="AH683" s="34">
        <v>20891.73</v>
      </c>
      <c r="AI683" s="34">
        <v>0</v>
      </c>
      <c r="AJ683" s="34">
        <v>0</v>
      </c>
      <c r="AK683" s="34">
        <v>0</v>
      </c>
      <c r="AL683" s="34">
        <v>18827</v>
      </c>
      <c r="AM683" s="34">
        <v>20891.73</v>
      </c>
      <c r="AN683" s="34">
        <v>2064.7299999999996</v>
      </c>
      <c r="AO683" s="34">
        <v>100792.814394</v>
      </c>
      <c r="AP683" s="34">
        <v>98728.084394000005</v>
      </c>
      <c r="AQ683" s="34">
        <v>2064.7299999999959</v>
      </c>
      <c r="AR683" s="34">
        <v>35025.61</v>
      </c>
      <c r="AS683" s="34">
        <v>0</v>
      </c>
    </row>
    <row r="684" spans="2:45" s="1" customFormat="1" ht="14.25" x14ac:dyDescent="0.2">
      <c r="B684" s="31" t="s">
        <v>4794</v>
      </c>
      <c r="C684" s="32" t="s">
        <v>3266</v>
      </c>
      <c r="D684" s="31" t="s">
        <v>3267</v>
      </c>
      <c r="E684" s="31" t="s">
        <v>13</v>
      </c>
      <c r="F684" s="31" t="s">
        <v>11</v>
      </c>
      <c r="G684" s="31" t="s">
        <v>19</v>
      </c>
      <c r="H684" s="31" t="s">
        <v>73</v>
      </c>
      <c r="I684" s="31" t="s">
        <v>10</v>
      </c>
      <c r="J684" s="31" t="s">
        <v>14</v>
      </c>
      <c r="K684" s="31" t="s">
        <v>3268</v>
      </c>
      <c r="L684" s="33">
        <v>7978</v>
      </c>
      <c r="M684" s="150">
        <v>272405.98298000003</v>
      </c>
      <c r="N684" s="34">
        <v>-133529.01999999999</v>
      </c>
      <c r="O684" s="34">
        <v>74059.681655902736</v>
      </c>
      <c r="P684" s="30">
        <v>189353.76298000012</v>
      </c>
      <c r="Q684" s="35">
        <v>17666.854904</v>
      </c>
      <c r="R684" s="36">
        <v>0</v>
      </c>
      <c r="S684" s="36">
        <v>13709.267900576695</v>
      </c>
      <c r="T684" s="36">
        <v>2246.732099423305</v>
      </c>
      <c r="U684" s="37">
        <v>15956.086042781568</v>
      </c>
      <c r="V684" s="38">
        <v>33622.940946781571</v>
      </c>
      <c r="W684" s="34">
        <v>222976.70392678169</v>
      </c>
      <c r="X684" s="34">
        <v>25704.877313576697</v>
      </c>
      <c r="Y684" s="33">
        <v>197271.82661320499</v>
      </c>
      <c r="Z684" s="144">
        <v>0</v>
      </c>
      <c r="AA684" s="34">
        <v>41813.840461964115</v>
      </c>
      <c r="AB684" s="34">
        <v>37758.636123641962</v>
      </c>
      <c r="AC684" s="34">
        <v>33441.49</v>
      </c>
      <c r="AD684" s="34">
        <v>12143.14</v>
      </c>
      <c r="AE684" s="34">
        <v>310.24</v>
      </c>
      <c r="AF684" s="34">
        <v>125467.34658560608</v>
      </c>
      <c r="AG684" s="136">
        <v>105216</v>
      </c>
      <c r="AH684" s="34">
        <v>114418.8</v>
      </c>
      <c r="AI684" s="34">
        <v>9782</v>
      </c>
      <c r="AJ684" s="34">
        <v>18984.8</v>
      </c>
      <c r="AK684" s="34">
        <v>9202.7999999999993</v>
      </c>
      <c r="AL684" s="34">
        <v>95434</v>
      </c>
      <c r="AM684" s="34">
        <v>95434</v>
      </c>
      <c r="AN684" s="34">
        <v>0</v>
      </c>
      <c r="AO684" s="34">
        <v>189353.76298000012</v>
      </c>
      <c r="AP684" s="34">
        <v>180150.96298000013</v>
      </c>
      <c r="AQ684" s="34">
        <v>9202.7999999999884</v>
      </c>
      <c r="AR684" s="34">
        <v>-133529.01999999999</v>
      </c>
      <c r="AS684" s="34">
        <v>0</v>
      </c>
    </row>
    <row r="685" spans="2:45" s="1" customFormat="1" ht="14.25" x14ac:dyDescent="0.2">
      <c r="B685" s="31" t="s">
        <v>4794</v>
      </c>
      <c r="C685" s="32" t="s">
        <v>2703</v>
      </c>
      <c r="D685" s="31" t="s">
        <v>2704</v>
      </c>
      <c r="E685" s="31" t="s">
        <v>13</v>
      </c>
      <c r="F685" s="31" t="s">
        <v>11</v>
      </c>
      <c r="G685" s="31" t="s">
        <v>19</v>
      </c>
      <c r="H685" s="31" t="s">
        <v>73</v>
      </c>
      <c r="I685" s="31" t="s">
        <v>10</v>
      </c>
      <c r="J685" s="31" t="s">
        <v>12</v>
      </c>
      <c r="K685" s="31" t="s">
        <v>2705</v>
      </c>
      <c r="L685" s="33">
        <v>2285</v>
      </c>
      <c r="M685" s="150">
        <v>47673.525911999997</v>
      </c>
      <c r="N685" s="34">
        <v>-33647</v>
      </c>
      <c r="O685" s="34">
        <v>4872.9781993830657</v>
      </c>
      <c r="P685" s="30">
        <v>54522.125911999989</v>
      </c>
      <c r="Q685" s="35">
        <v>3636.0373890000001</v>
      </c>
      <c r="R685" s="36">
        <v>0</v>
      </c>
      <c r="S685" s="36">
        <v>1932.4090251435994</v>
      </c>
      <c r="T685" s="36">
        <v>2637.5909748564009</v>
      </c>
      <c r="U685" s="37">
        <v>4570.02464373977</v>
      </c>
      <c r="V685" s="38">
        <v>8206.0620327397701</v>
      </c>
      <c r="W685" s="34">
        <v>62728.187944739759</v>
      </c>
      <c r="X685" s="34">
        <v>3623.2669221435935</v>
      </c>
      <c r="Y685" s="33">
        <v>59104.921022596165</v>
      </c>
      <c r="Z685" s="144">
        <v>0</v>
      </c>
      <c r="AA685" s="34">
        <v>2522.4355307989968</v>
      </c>
      <c r="AB685" s="34">
        <v>12858.726295762075</v>
      </c>
      <c r="AC685" s="34">
        <v>9578.06</v>
      </c>
      <c r="AD685" s="34">
        <v>1840.0970940750001</v>
      </c>
      <c r="AE685" s="34">
        <v>78.75</v>
      </c>
      <c r="AF685" s="34">
        <v>26878.068920636073</v>
      </c>
      <c r="AG685" s="136">
        <v>38060</v>
      </c>
      <c r="AH685" s="34">
        <v>42617.599999999999</v>
      </c>
      <c r="AI685" s="34">
        <v>0</v>
      </c>
      <c r="AJ685" s="34">
        <v>4557.6000000000004</v>
      </c>
      <c r="AK685" s="34">
        <v>4557.6000000000004</v>
      </c>
      <c r="AL685" s="34">
        <v>38060</v>
      </c>
      <c r="AM685" s="34">
        <v>38060</v>
      </c>
      <c r="AN685" s="34">
        <v>0</v>
      </c>
      <c r="AO685" s="34">
        <v>54522.125911999989</v>
      </c>
      <c r="AP685" s="34">
        <v>49964.52591199999</v>
      </c>
      <c r="AQ685" s="34">
        <v>4557.5999999999985</v>
      </c>
      <c r="AR685" s="34">
        <v>-33647</v>
      </c>
      <c r="AS685" s="34">
        <v>0</v>
      </c>
    </row>
    <row r="686" spans="2:45" s="1" customFormat="1" ht="14.25" x14ac:dyDescent="0.2">
      <c r="B686" s="31" t="s">
        <v>4794</v>
      </c>
      <c r="C686" s="32" t="s">
        <v>3521</v>
      </c>
      <c r="D686" s="31" t="s">
        <v>3522</v>
      </c>
      <c r="E686" s="31" t="s">
        <v>13</v>
      </c>
      <c r="F686" s="31" t="s">
        <v>11</v>
      </c>
      <c r="G686" s="31" t="s">
        <v>19</v>
      </c>
      <c r="H686" s="31" t="s">
        <v>73</v>
      </c>
      <c r="I686" s="31" t="s">
        <v>10</v>
      </c>
      <c r="J686" s="31" t="s">
        <v>12</v>
      </c>
      <c r="K686" s="31" t="s">
        <v>3523</v>
      </c>
      <c r="L686" s="33">
        <v>3114</v>
      </c>
      <c r="M686" s="150">
        <v>52624.885874</v>
      </c>
      <c r="N686" s="34">
        <v>-40002</v>
      </c>
      <c r="O686" s="34">
        <v>26539.407703958841</v>
      </c>
      <c r="P686" s="30">
        <v>52731.034461400006</v>
      </c>
      <c r="Q686" s="35">
        <v>8193.1910380000008</v>
      </c>
      <c r="R686" s="36">
        <v>0</v>
      </c>
      <c r="S686" s="36">
        <v>5231.4910708591524</v>
      </c>
      <c r="T686" s="36">
        <v>996.50892914084761</v>
      </c>
      <c r="U686" s="37">
        <v>6228.0335845101281</v>
      </c>
      <c r="V686" s="38">
        <v>14421.22462251013</v>
      </c>
      <c r="W686" s="34">
        <v>67152.259083910132</v>
      </c>
      <c r="X686" s="34">
        <v>9809.0457578591377</v>
      </c>
      <c r="Y686" s="33">
        <v>57343.213326050995</v>
      </c>
      <c r="Z686" s="144">
        <v>0</v>
      </c>
      <c r="AA686" s="34">
        <v>3991.0777802137591</v>
      </c>
      <c r="AB686" s="34">
        <v>20359.556615188689</v>
      </c>
      <c r="AC686" s="34">
        <v>13052.99</v>
      </c>
      <c r="AD686" s="34">
        <v>1746.1937175000005</v>
      </c>
      <c r="AE686" s="34">
        <v>0</v>
      </c>
      <c r="AF686" s="34">
        <v>39149.818112902445</v>
      </c>
      <c r="AG686" s="136">
        <v>10280</v>
      </c>
      <c r="AH686" s="34">
        <v>40108.148587399999</v>
      </c>
      <c r="AI686" s="34">
        <v>0</v>
      </c>
      <c r="AJ686" s="34">
        <v>5262.4885874000001</v>
      </c>
      <c r="AK686" s="34">
        <v>5262.4885874000001</v>
      </c>
      <c r="AL686" s="34">
        <v>10280</v>
      </c>
      <c r="AM686" s="34">
        <v>34845.659999999996</v>
      </c>
      <c r="AN686" s="34">
        <v>24565.659999999996</v>
      </c>
      <c r="AO686" s="34">
        <v>52731.034461400006</v>
      </c>
      <c r="AP686" s="34">
        <v>22902.885874000007</v>
      </c>
      <c r="AQ686" s="34">
        <v>29828.148587399992</v>
      </c>
      <c r="AR686" s="34">
        <v>-40002</v>
      </c>
      <c r="AS686" s="34">
        <v>0</v>
      </c>
    </row>
    <row r="687" spans="2:45" s="1" customFormat="1" ht="14.25" x14ac:dyDescent="0.2">
      <c r="B687" s="31" t="s">
        <v>4794</v>
      </c>
      <c r="C687" s="32" t="s">
        <v>796</v>
      </c>
      <c r="D687" s="31" t="s">
        <v>797</v>
      </c>
      <c r="E687" s="31" t="s">
        <v>13</v>
      </c>
      <c r="F687" s="31" t="s">
        <v>11</v>
      </c>
      <c r="G687" s="31" t="s">
        <v>19</v>
      </c>
      <c r="H687" s="31" t="s">
        <v>73</v>
      </c>
      <c r="I687" s="31" t="s">
        <v>10</v>
      </c>
      <c r="J687" s="31" t="s">
        <v>12</v>
      </c>
      <c r="K687" s="31" t="s">
        <v>798</v>
      </c>
      <c r="L687" s="33">
        <v>1139</v>
      </c>
      <c r="M687" s="150">
        <v>25903.545629000004</v>
      </c>
      <c r="N687" s="34">
        <v>-20693</v>
      </c>
      <c r="O687" s="34">
        <v>0</v>
      </c>
      <c r="P687" s="30">
        <v>17955.955629000004</v>
      </c>
      <c r="Q687" s="35">
        <v>1523.4062039999999</v>
      </c>
      <c r="R687" s="36">
        <v>0</v>
      </c>
      <c r="S687" s="36">
        <v>650.77148000024988</v>
      </c>
      <c r="T687" s="36">
        <v>1627.22851999975</v>
      </c>
      <c r="U687" s="37">
        <v>2278.012284122362</v>
      </c>
      <c r="V687" s="38">
        <v>3801.4184881223619</v>
      </c>
      <c r="W687" s="34">
        <v>21757.374117122366</v>
      </c>
      <c r="X687" s="34">
        <v>1220.196525000254</v>
      </c>
      <c r="Y687" s="33">
        <v>20537.177592122112</v>
      </c>
      <c r="Z687" s="144">
        <v>0</v>
      </c>
      <c r="AA687" s="34">
        <v>1124.3842496694233</v>
      </c>
      <c r="AB687" s="34">
        <v>5190.3212008640348</v>
      </c>
      <c r="AC687" s="34">
        <v>4774.3599999999997</v>
      </c>
      <c r="AD687" s="34">
        <v>0</v>
      </c>
      <c r="AE687" s="34">
        <v>0</v>
      </c>
      <c r="AF687" s="34">
        <v>11089.065450533457</v>
      </c>
      <c r="AG687" s="136">
        <v>0</v>
      </c>
      <c r="AH687" s="34">
        <v>12745.41</v>
      </c>
      <c r="AI687" s="34">
        <v>0</v>
      </c>
      <c r="AJ687" s="34">
        <v>0</v>
      </c>
      <c r="AK687" s="34">
        <v>0</v>
      </c>
      <c r="AL687" s="34">
        <v>0</v>
      </c>
      <c r="AM687" s="34">
        <v>12745.41</v>
      </c>
      <c r="AN687" s="34">
        <v>12745.41</v>
      </c>
      <c r="AO687" s="34">
        <v>17955.955629000004</v>
      </c>
      <c r="AP687" s="34">
        <v>5210.5456290000038</v>
      </c>
      <c r="AQ687" s="34">
        <v>12745.41</v>
      </c>
      <c r="AR687" s="34">
        <v>-20693</v>
      </c>
      <c r="AS687" s="34">
        <v>0</v>
      </c>
    </row>
    <row r="688" spans="2:45" s="1" customFormat="1" ht="14.25" x14ac:dyDescent="0.2">
      <c r="B688" s="31" t="s">
        <v>4794</v>
      </c>
      <c r="C688" s="32" t="s">
        <v>3829</v>
      </c>
      <c r="D688" s="31" t="s">
        <v>3830</v>
      </c>
      <c r="E688" s="31" t="s">
        <v>13</v>
      </c>
      <c r="F688" s="31" t="s">
        <v>11</v>
      </c>
      <c r="G688" s="31" t="s">
        <v>19</v>
      </c>
      <c r="H688" s="31" t="s">
        <v>73</v>
      </c>
      <c r="I688" s="31" t="s">
        <v>10</v>
      </c>
      <c r="J688" s="31" t="s">
        <v>12</v>
      </c>
      <c r="K688" s="31" t="s">
        <v>3831</v>
      </c>
      <c r="L688" s="33">
        <v>2175</v>
      </c>
      <c r="M688" s="150">
        <v>56346.963730999996</v>
      </c>
      <c r="N688" s="34">
        <v>-9606</v>
      </c>
      <c r="O688" s="34">
        <v>0</v>
      </c>
      <c r="P688" s="30">
        <v>101769.063731</v>
      </c>
      <c r="Q688" s="35">
        <v>2921.5120900000002</v>
      </c>
      <c r="R688" s="36">
        <v>0</v>
      </c>
      <c r="S688" s="36">
        <v>1824.0142685721291</v>
      </c>
      <c r="T688" s="36">
        <v>2525.9857314278706</v>
      </c>
      <c r="U688" s="37">
        <v>4350.0234573890593</v>
      </c>
      <c r="V688" s="38">
        <v>7271.5355473890595</v>
      </c>
      <c r="W688" s="34">
        <v>109040.59927838907</v>
      </c>
      <c r="X688" s="34">
        <v>3420.0267535721214</v>
      </c>
      <c r="Y688" s="33">
        <v>105620.57252481695</v>
      </c>
      <c r="Z688" s="144">
        <v>0</v>
      </c>
      <c r="AA688" s="34">
        <v>3461.315461324682</v>
      </c>
      <c r="AB688" s="34">
        <v>13507.54226694064</v>
      </c>
      <c r="AC688" s="34">
        <v>9116.98</v>
      </c>
      <c r="AD688" s="34">
        <v>1204.71</v>
      </c>
      <c r="AE688" s="34">
        <v>526.75</v>
      </c>
      <c r="AF688" s="34">
        <v>27817.297728265319</v>
      </c>
      <c r="AG688" s="136">
        <v>60323</v>
      </c>
      <c r="AH688" s="34">
        <v>62097.1</v>
      </c>
      <c r="AI688" s="34">
        <v>0</v>
      </c>
      <c r="AJ688" s="34">
        <v>1774.1000000000001</v>
      </c>
      <c r="AK688" s="34">
        <v>1774.1000000000001</v>
      </c>
      <c r="AL688" s="34">
        <v>60323</v>
      </c>
      <c r="AM688" s="34">
        <v>60323</v>
      </c>
      <c r="AN688" s="34">
        <v>0</v>
      </c>
      <c r="AO688" s="34">
        <v>101769.063731</v>
      </c>
      <c r="AP688" s="34">
        <v>99994.963730999996</v>
      </c>
      <c r="AQ688" s="34">
        <v>1774.1000000000058</v>
      </c>
      <c r="AR688" s="34">
        <v>-37606</v>
      </c>
      <c r="AS688" s="34">
        <v>28000</v>
      </c>
    </row>
    <row r="689" spans="2:45" s="1" customFormat="1" ht="14.25" x14ac:dyDescent="0.2">
      <c r="B689" s="31" t="s">
        <v>4794</v>
      </c>
      <c r="C689" s="32" t="s">
        <v>1148</v>
      </c>
      <c r="D689" s="31" t="s">
        <v>1149</v>
      </c>
      <c r="E689" s="31" t="s">
        <v>13</v>
      </c>
      <c r="F689" s="31" t="s">
        <v>11</v>
      </c>
      <c r="G689" s="31" t="s">
        <v>19</v>
      </c>
      <c r="H689" s="31" t="s">
        <v>73</v>
      </c>
      <c r="I689" s="31" t="s">
        <v>10</v>
      </c>
      <c r="J689" s="31" t="s">
        <v>12</v>
      </c>
      <c r="K689" s="31" t="s">
        <v>1150</v>
      </c>
      <c r="L689" s="33">
        <v>1319</v>
      </c>
      <c r="M689" s="150">
        <v>59126.407523000002</v>
      </c>
      <c r="N689" s="34">
        <v>-75639</v>
      </c>
      <c r="O689" s="34">
        <v>33783.288308938791</v>
      </c>
      <c r="P689" s="30">
        <v>27693.407523000002</v>
      </c>
      <c r="Q689" s="35">
        <v>1297.205839</v>
      </c>
      <c r="R689" s="36">
        <v>0</v>
      </c>
      <c r="S689" s="36">
        <v>972.98492000037368</v>
      </c>
      <c r="T689" s="36">
        <v>4700.32004182122</v>
      </c>
      <c r="U689" s="37">
        <v>5673.3355551369359</v>
      </c>
      <c r="V689" s="38">
        <v>6970.5413941369361</v>
      </c>
      <c r="W689" s="34">
        <v>34663.948917136935</v>
      </c>
      <c r="X689" s="34">
        <v>7468.3834769391615</v>
      </c>
      <c r="Y689" s="33">
        <v>27195.565440197774</v>
      </c>
      <c r="Z689" s="144">
        <v>0</v>
      </c>
      <c r="AA689" s="34">
        <v>3533.7486412953122</v>
      </c>
      <c r="AB689" s="34">
        <v>4780.4653340783188</v>
      </c>
      <c r="AC689" s="34">
        <v>5528.87</v>
      </c>
      <c r="AD689" s="34">
        <v>0</v>
      </c>
      <c r="AE689" s="34">
        <v>0</v>
      </c>
      <c r="AF689" s="34">
        <v>13843.083975373629</v>
      </c>
      <c r="AG689" s="136">
        <v>42958</v>
      </c>
      <c r="AH689" s="34">
        <v>44631</v>
      </c>
      <c r="AI689" s="34">
        <v>0</v>
      </c>
      <c r="AJ689" s="34">
        <v>1673</v>
      </c>
      <c r="AK689" s="34">
        <v>1673</v>
      </c>
      <c r="AL689" s="34">
        <v>42958</v>
      </c>
      <c r="AM689" s="34">
        <v>42958</v>
      </c>
      <c r="AN689" s="34">
        <v>0</v>
      </c>
      <c r="AO689" s="34">
        <v>27693.407523000002</v>
      </c>
      <c r="AP689" s="34">
        <v>26020.407523000002</v>
      </c>
      <c r="AQ689" s="34">
        <v>1673</v>
      </c>
      <c r="AR689" s="34">
        <v>-119864</v>
      </c>
      <c r="AS689" s="34">
        <v>44225</v>
      </c>
    </row>
    <row r="690" spans="2:45" s="1" customFormat="1" ht="14.25" x14ac:dyDescent="0.2">
      <c r="B690" s="31" t="s">
        <v>4794</v>
      </c>
      <c r="C690" s="32" t="s">
        <v>1919</v>
      </c>
      <c r="D690" s="31" t="s">
        <v>1920</v>
      </c>
      <c r="E690" s="31" t="s">
        <v>13</v>
      </c>
      <c r="F690" s="31" t="s">
        <v>11</v>
      </c>
      <c r="G690" s="31" t="s">
        <v>19</v>
      </c>
      <c r="H690" s="31" t="s">
        <v>73</v>
      </c>
      <c r="I690" s="31" t="s">
        <v>10</v>
      </c>
      <c r="J690" s="31" t="s">
        <v>12</v>
      </c>
      <c r="K690" s="31" t="s">
        <v>1921</v>
      </c>
      <c r="L690" s="33">
        <v>1897</v>
      </c>
      <c r="M690" s="150">
        <v>54221.100357000003</v>
      </c>
      <c r="N690" s="34">
        <v>-70577</v>
      </c>
      <c r="O690" s="34">
        <v>65372.813215767259</v>
      </c>
      <c r="P690" s="30">
        <v>1200.100357000003</v>
      </c>
      <c r="Q690" s="35">
        <v>4892.3741680000003</v>
      </c>
      <c r="R690" s="36">
        <v>0</v>
      </c>
      <c r="S690" s="36">
        <v>2884.5644182868218</v>
      </c>
      <c r="T690" s="36">
        <v>58235.85189776725</v>
      </c>
      <c r="U690" s="37">
        <v>61120.745908096593</v>
      </c>
      <c r="V690" s="38">
        <v>66013.120076096588</v>
      </c>
      <c r="W690" s="34">
        <v>67213.220433096591</v>
      </c>
      <c r="X690" s="34">
        <v>67212.890841054061</v>
      </c>
      <c r="Y690" s="33">
        <v>0.32959204252256313</v>
      </c>
      <c r="Z690" s="144">
        <v>0</v>
      </c>
      <c r="AA690" s="34">
        <v>4185.0572005643417</v>
      </c>
      <c r="AB690" s="34">
        <v>20395.634609471632</v>
      </c>
      <c r="AC690" s="34">
        <v>7951.68</v>
      </c>
      <c r="AD690" s="34">
        <v>686.57543364999992</v>
      </c>
      <c r="AE690" s="34">
        <v>0</v>
      </c>
      <c r="AF690" s="34">
        <v>33218.947243685972</v>
      </c>
      <c r="AG690" s="136">
        <v>52275</v>
      </c>
      <c r="AH690" s="34">
        <v>53475</v>
      </c>
      <c r="AI690" s="34">
        <v>0</v>
      </c>
      <c r="AJ690" s="34">
        <v>1200</v>
      </c>
      <c r="AK690" s="34">
        <v>1200</v>
      </c>
      <c r="AL690" s="34">
        <v>52275</v>
      </c>
      <c r="AM690" s="34">
        <v>52275</v>
      </c>
      <c r="AN690" s="34">
        <v>0</v>
      </c>
      <c r="AO690" s="34">
        <v>1200.100357000003</v>
      </c>
      <c r="AP690" s="34">
        <v>0.10035700000298675</v>
      </c>
      <c r="AQ690" s="34">
        <v>1200</v>
      </c>
      <c r="AR690" s="34">
        <v>-70577</v>
      </c>
      <c r="AS690" s="34">
        <v>0</v>
      </c>
    </row>
    <row r="691" spans="2:45" s="1" customFormat="1" ht="14.25" x14ac:dyDescent="0.2">
      <c r="B691" s="31" t="s">
        <v>4794</v>
      </c>
      <c r="C691" s="32" t="s">
        <v>1844</v>
      </c>
      <c r="D691" s="31" t="s">
        <v>1845</v>
      </c>
      <c r="E691" s="31" t="s">
        <v>13</v>
      </c>
      <c r="F691" s="31" t="s">
        <v>11</v>
      </c>
      <c r="G691" s="31" t="s">
        <v>19</v>
      </c>
      <c r="H691" s="31" t="s">
        <v>73</v>
      </c>
      <c r="I691" s="31" t="s">
        <v>10</v>
      </c>
      <c r="J691" s="31" t="s">
        <v>21</v>
      </c>
      <c r="K691" s="31" t="s">
        <v>1846</v>
      </c>
      <c r="L691" s="33">
        <v>405</v>
      </c>
      <c r="M691" s="150">
        <v>14559.771016000001</v>
      </c>
      <c r="N691" s="34">
        <v>7566</v>
      </c>
      <c r="O691" s="34">
        <v>0</v>
      </c>
      <c r="P691" s="30">
        <v>26087.076015999999</v>
      </c>
      <c r="Q691" s="35">
        <v>586.17037700000003</v>
      </c>
      <c r="R691" s="36">
        <v>0</v>
      </c>
      <c r="S691" s="36">
        <v>669.78505828597145</v>
      </c>
      <c r="T691" s="36">
        <v>140.21494171402855</v>
      </c>
      <c r="U691" s="37">
        <v>810.00436792761786</v>
      </c>
      <c r="V691" s="38">
        <v>1396.1747449276179</v>
      </c>
      <c r="W691" s="34">
        <v>27483.250760927618</v>
      </c>
      <c r="X691" s="34">
        <v>1255.846984285974</v>
      </c>
      <c r="Y691" s="33">
        <v>26227.403776641644</v>
      </c>
      <c r="Z691" s="144">
        <v>0</v>
      </c>
      <c r="AA691" s="34">
        <v>12006.77335000866</v>
      </c>
      <c r="AB691" s="34">
        <v>2125.3998499437357</v>
      </c>
      <c r="AC691" s="34">
        <v>1697.64</v>
      </c>
      <c r="AD691" s="34">
        <v>759.5</v>
      </c>
      <c r="AE691" s="34">
        <v>0</v>
      </c>
      <c r="AF691" s="34">
        <v>16589.313199952394</v>
      </c>
      <c r="AG691" s="136">
        <v>0</v>
      </c>
      <c r="AH691" s="34">
        <v>3961.3049999999994</v>
      </c>
      <c r="AI691" s="34">
        <v>0</v>
      </c>
      <c r="AJ691" s="34">
        <v>0</v>
      </c>
      <c r="AK691" s="34">
        <v>0</v>
      </c>
      <c r="AL691" s="34">
        <v>0</v>
      </c>
      <c r="AM691" s="34">
        <v>3961.3049999999994</v>
      </c>
      <c r="AN691" s="34">
        <v>3961.3049999999994</v>
      </c>
      <c r="AO691" s="34">
        <v>26087.076015999999</v>
      </c>
      <c r="AP691" s="34">
        <v>22125.771015999999</v>
      </c>
      <c r="AQ691" s="34">
        <v>3961.3050000000003</v>
      </c>
      <c r="AR691" s="34">
        <v>7566</v>
      </c>
      <c r="AS691" s="34">
        <v>0</v>
      </c>
    </row>
    <row r="692" spans="2:45" s="1" customFormat="1" ht="14.25" x14ac:dyDescent="0.2">
      <c r="B692" s="31" t="s">
        <v>4794</v>
      </c>
      <c r="C692" s="32" t="s">
        <v>1361</v>
      </c>
      <c r="D692" s="31" t="s">
        <v>1362</v>
      </c>
      <c r="E692" s="31" t="s">
        <v>13</v>
      </c>
      <c r="F692" s="31" t="s">
        <v>11</v>
      </c>
      <c r="G692" s="31" t="s">
        <v>19</v>
      </c>
      <c r="H692" s="31" t="s">
        <v>73</v>
      </c>
      <c r="I692" s="31" t="s">
        <v>10</v>
      </c>
      <c r="J692" s="31" t="s">
        <v>12</v>
      </c>
      <c r="K692" s="31" t="s">
        <v>1363</v>
      </c>
      <c r="L692" s="33">
        <v>1323</v>
      </c>
      <c r="M692" s="150">
        <v>71827.076719000004</v>
      </c>
      <c r="N692" s="34">
        <v>12537</v>
      </c>
      <c r="O692" s="34">
        <v>0</v>
      </c>
      <c r="P692" s="30">
        <v>94627.076719000004</v>
      </c>
      <c r="Q692" s="35">
        <v>1986.4446310000001</v>
      </c>
      <c r="R692" s="36">
        <v>0</v>
      </c>
      <c r="S692" s="36">
        <v>849.09138514318329</v>
      </c>
      <c r="T692" s="36">
        <v>1796.9086148568167</v>
      </c>
      <c r="U692" s="37">
        <v>2646.0142685635515</v>
      </c>
      <c r="V692" s="38">
        <v>4632.4588995635513</v>
      </c>
      <c r="W692" s="34">
        <v>99259.535618563561</v>
      </c>
      <c r="X692" s="34">
        <v>1592.0463471431867</v>
      </c>
      <c r="Y692" s="33">
        <v>97667.489271420374</v>
      </c>
      <c r="Z692" s="144">
        <v>0</v>
      </c>
      <c r="AA692" s="34">
        <v>40258.716199474169</v>
      </c>
      <c r="AB692" s="34">
        <v>5603.9270815897517</v>
      </c>
      <c r="AC692" s="34">
        <v>7512.2900000000009</v>
      </c>
      <c r="AD692" s="34">
        <v>642.4475930625</v>
      </c>
      <c r="AE692" s="34">
        <v>0</v>
      </c>
      <c r="AF692" s="34">
        <v>54017.380874126422</v>
      </c>
      <c r="AG692" s="136">
        <v>21160</v>
      </c>
      <c r="AH692" s="34">
        <v>21160</v>
      </c>
      <c r="AI692" s="34">
        <v>1319</v>
      </c>
      <c r="AJ692" s="34">
        <v>1319</v>
      </c>
      <c r="AK692" s="34">
        <v>0</v>
      </c>
      <c r="AL692" s="34">
        <v>19841</v>
      </c>
      <c r="AM692" s="34">
        <v>19841</v>
      </c>
      <c r="AN692" s="34">
        <v>0</v>
      </c>
      <c r="AO692" s="34">
        <v>94627.076719000004</v>
      </c>
      <c r="AP692" s="34">
        <v>94627.076719000004</v>
      </c>
      <c r="AQ692" s="34">
        <v>0</v>
      </c>
      <c r="AR692" s="34">
        <v>12537</v>
      </c>
      <c r="AS692" s="34">
        <v>0</v>
      </c>
    </row>
    <row r="693" spans="2:45" s="1" customFormat="1" ht="14.25" x14ac:dyDescent="0.2">
      <c r="B693" s="31" t="s">
        <v>4794</v>
      </c>
      <c r="C693" s="32" t="s">
        <v>2947</v>
      </c>
      <c r="D693" s="31" t="s">
        <v>2948</v>
      </c>
      <c r="E693" s="31" t="s">
        <v>13</v>
      </c>
      <c r="F693" s="31" t="s">
        <v>11</v>
      </c>
      <c r="G693" s="31" t="s">
        <v>19</v>
      </c>
      <c r="H693" s="31" t="s">
        <v>73</v>
      </c>
      <c r="I693" s="31" t="s">
        <v>10</v>
      </c>
      <c r="J693" s="31" t="s">
        <v>21</v>
      </c>
      <c r="K693" s="31" t="s">
        <v>2949</v>
      </c>
      <c r="L693" s="33">
        <v>537</v>
      </c>
      <c r="M693" s="150">
        <v>17869.946356</v>
      </c>
      <c r="N693" s="34">
        <v>-5126</v>
      </c>
      <c r="O693" s="34">
        <v>4081.1394590472105</v>
      </c>
      <c r="P693" s="30">
        <v>18446.343355999998</v>
      </c>
      <c r="Q693" s="35">
        <v>814.32271500000002</v>
      </c>
      <c r="R693" s="36">
        <v>0</v>
      </c>
      <c r="S693" s="36">
        <v>562.05319542878726</v>
      </c>
      <c r="T693" s="36">
        <v>511.94680457121274</v>
      </c>
      <c r="U693" s="37">
        <v>1074.0057915484711</v>
      </c>
      <c r="V693" s="38">
        <v>1888.3285065484711</v>
      </c>
      <c r="W693" s="34">
        <v>20334.671862548468</v>
      </c>
      <c r="X693" s="34">
        <v>1053.8497414287885</v>
      </c>
      <c r="Y693" s="33">
        <v>19280.82212111968</v>
      </c>
      <c r="Z693" s="144">
        <v>0</v>
      </c>
      <c r="AA693" s="34">
        <v>946.45836666220032</v>
      </c>
      <c r="AB693" s="34">
        <v>3591.4090071958926</v>
      </c>
      <c r="AC693" s="34">
        <v>2643.93</v>
      </c>
      <c r="AD693" s="34">
        <v>89.503945762499939</v>
      </c>
      <c r="AE693" s="34">
        <v>0</v>
      </c>
      <c r="AF693" s="34">
        <v>7271.3013196205929</v>
      </c>
      <c r="AG693" s="136">
        <v>167</v>
      </c>
      <c r="AH693" s="34">
        <v>5702.396999999999</v>
      </c>
      <c r="AI693" s="34">
        <v>167</v>
      </c>
      <c r="AJ693" s="34">
        <v>450</v>
      </c>
      <c r="AK693" s="34">
        <v>283</v>
      </c>
      <c r="AL693" s="34">
        <v>0</v>
      </c>
      <c r="AM693" s="34">
        <v>5252.396999999999</v>
      </c>
      <c r="AN693" s="34">
        <v>5252.396999999999</v>
      </c>
      <c r="AO693" s="34">
        <v>18446.343355999998</v>
      </c>
      <c r="AP693" s="34">
        <v>12910.946355999999</v>
      </c>
      <c r="AQ693" s="34">
        <v>5535.3969999999972</v>
      </c>
      <c r="AR693" s="34">
        <v>-5126</v>
      </c>
      <c r="AS693" s="34">
        <v>0</v>
      </c>
    </row>
    <row r="694" spans="2:45" s="1" customFormat="1" ht="14.25" x14ac:dyDescent="0.2">
      <c r="B694" s="31" t="s">
        <v>4794</v>
      </c>
      <c r="C694" s="32" t="s">
        <v>3949</v>
      </c>
      <c r="D694" s="31" t="s">
        <v>3950</v>
      </c>
      <c r="E694" s="31" t="s">
        <v>13</v>
      </c>
      <c r="F694" s="31" t="s">
        <v>11</v>
      </c>
      <c r="G694" s="31" t="s">
        <v>19</v>
      </c>
      <c r="H694" s="31" t="s">
        <v>73</v>
      </c>
      <c r="I694" s="31" t="s">
        <v>10</v>
      </c>
      <c r="J694" s="31" t="s">
        <v>12</v>
      </c>
      <c r="K694" s="31" t="s">
        <v>3951</v>
      </c>
      <c r="L694" s="33">
        <v>3511</v>
      </c>
      <c r="M694" s="150">
        <v>100799.760649</v>
      </c>
      <c r="N694" s="34">
        <v>-39552</v>
      </c>
      <c r="O694" s="34">
        <v>19366.435362501699</v>
      </c>
      <c r="P694" s="30">
        <v>141867.760649</v>
      </c>
      <c r="Q694" s="35">
        <v>7017.5501249999998</v>
      </c>
      <c r="R694" s="36">
        <v>0</v>
      </c>
      <c r="S694" s="36">
        <v>5247.5436411448727</v>
      </c>
      <c r="T694" s="36">
        <v>1774.4563588551273</v>
      </c>
      <c r="U694" s="37">
        <v>7022.0378661576942</v>
      </c>
      <c r="V694" s="38">
        <v>14039.587991157694</v>
      </c>
      <c r="W694" s="34">
        <v>155907.3486401577</v>
      </c>
      <c r="X694" s="34">
        <v>9839.1443271448661</v>
      </c>
      <c r="Y694" s="33">
        <v>146068.20431301283</v>
      </c>
      <c r="Z694" s="144">
        <v>0</v>
      </c>
      <c r="AA694" s="34">
        <v>3871.6159698618076</v>
      </c>
      <c r="AB694" s="34">
        <v>14213.577730483383</v>
      </c>
      <c r="AC694" s="34">
        <v>14717.1</v>
      </c>
      <c r="AD694" s="34">
        <v>3167.79</v>
      </c>
      <c r="AE694" s="34">
        <v>330.25</v>
      </c>
      <c r="AF694" s="34">
        <v>36300.333700345189</v>
      </c>
      <c r="AG694" s="136">
        <v>90596</v>
      </c>
      <c r="AH694" s="34">
        <v>93455</v>
      </c>
      <c r="AI694" s="34">
        <v>0</v>
      </c>
      <c r="AJ694" s="34">
        <v>2859</v>
      </c>
      <c r="AK694" s="34">
        <v>2859</v>
      </c>
      <c r="AL694" s="34">
        <v>90596</v>
      </c>
      <c r="AM694" s="34">
        <v>90596</v>
      </c>
      <c r="AN694" s="34">
        <v>0</v>
      </c>
      <c r="AO694" s="34">
        <v>141867.760649</v>
      </c>
      <c r="AP694" s="34">
        <v>139008.760649</v>
      </c>
      <c r="AQ694" s="34">
        <v>2859</v>
      </c>
      <c r="AR694" s="34">
        <v>-83898</v>
      </c>
      <c r="AS694" s="34">
        <v>44346</v>
      </c>
    </row>
    <row r="695" spans="2:45" s="1" customFormat="1" ht="14.25" x14ac:dyDescent="0.2">
      <c r="B695" s="31" t="s">
        <v>4794</v>
      </c>
      <c r="C695" s="32" t="s">
        <v>1181</v>
      </c>
      <c r="D695" s="31" t="s">
        <v>1182</v>
      </c>
      <c r="E695" s="31" t="s">
        <v>13</v>
      </c>
      <c r="F695" s="31" t="s">
        <v>11</v>
      </c>
      <c r="G695" s="31" t="s">
        <v>19</v>
      </c>
      <c r="H695" s="31" t="s">
        <v>73</v>
      </c>
      <c r="I695" s="31" t="s">
        <v>10</v>
      </c>
      <c r="J695" s="31" t="s">
        <v>12</v>
      </c>
      <c r="K695" s="31" t="s">
        <v>1183</v>
      </c>
      <c r="L695" s="33">
        <v>3241</v>
      </c>
      <c r="M695" s="150">
        <v>282570.48826099996</v>
      </c>
      <c r="N695" s="34">
        <v>-266409</v>
      </c>
      <c r="O695" s="34">
        <v>163856.46487611928</v>
      </c>
      <c r="P695" s="30">
        <v>103967.53708709998</v>
      </c>
      <c r="Q695" s="35">
        <v>16552.546760000001</v>
      </c>
      <c r="R695" s="36">
        <v>0</v>
      </c>
      <c r="S695" s="36">
        <v>3072.6021200011801</v>
      </c>
      <c r="T695" s="36">
        <v>37779.757398172653</v>
      </c>
      <c r="U695" s="37">
        <v>40852.579814654564</v>
      </c>
      <c r="V695" s="38">
        <v>57405.126574654569</v>
      </c>
      <c r="W695" s="34">
        <v>161372.66366175454</v>
      </c>
      <c r="X695" s="34">
        <v>51786.036859020518</v>
      </c>
      <c r="Y695" s="33">
        <v>109586.62680273403</v>
      </c>
      <c r="Z695" s="144">
        <v>0</v>
      </c>
      <c r="AA695" s="34">
        <v>9041.1086392189754</v>
      </c>
      <c r="AB695" s="34">
        <v>17330.093552857856</v>
      </c>
      <c r="AC695" s="34">
        <v>13585.34</v>
      </c>
      <c r="AD695" s="34">
        <v>3823.1328751625001</v>
      </c>
      <c r="AE695" s="34">
        <v>0</v>
      </c>
      <c r="AF695" s="34">
        <v>43779.675067239325</v>
      </c>
      <c r="AG695" s="136">
        <v>201890</v>
      </c>
      <c r="AH695" s="34">
        <v>208102.04882610001</v>
      </c>
      <c r="AI695" s="34">
        <v>22045</v>
      </c>
      <c r="AJ695" s="34">
        <v>28257.048826099999</v>
      </c>
      <c r="AK695" s="34">
        <v>6212.0488260999991</v>
      </c>
      <c r="AL695" s="34">
        <v>179845</v>
      </c>
      <c r="AM695" s="34">
        <v>179845</v>
      </c>
      <c r="AN695" s="34">
        <v>0</v>
      </c>
      <c r="AO695" s="34">
        <v>103967.53708709998</v>
      </c>
      <c r="AP695" s="34">
        <v>97755.488260999977</v>
      </c>
      <c r="AQ695" s="34">
        <v>6212.0488260999991</v>
      </c>
      <c r="AR695" s="34">
        <v>-266409</v>
      </c>
      <c r="AS695" s="34">
        <v>0</v>
      </c>
    </row>
    <row r="696" spans="2:45" s="1" customFormat="1" ht="14.25" x14ac:dyDescent="0.2">
      <c r="B696" s="31" t="s">
        <v>4794</v>
      </c>
      <c r="C696" s="32" t="s">
        <v>2860</v>
      </c>
      <c r="D696" s="31" t="s">
        <v>2861</v>
      </c>
      <c r="E696" s="31" t="s">
        <v>13</v>
      </c>
      <c r="F696" s="31" t="s">
        <v>11</v>
      </c>
      <c r="G696" s="31" t="s">
        <v>19</v>
      </c>
      <c r="H696" s="31" t="s">
        <v>73</v>
      </c>
      <c r="I696" s="31" t="s">
        <v>10</v>
      </c>
      <c r="J696" s="31" t="s">
        <v>21</v>
      </c>
      <c r="K696" s="31" t="s">
        <v>2862</v>
      </c>
      <c r="L696" s="33">
        <v>934</v>
      </c>
      <c r="M696" s="150">
        <v>36561.528986000005</v>
      </c>
      <c r="N696" s="34">
        <v>6975</v>
      </c>
      <c r="O696" s="34">
        <v>0</v>
      </c>
      <c r="P696" s="30">
        <v>18254.982986000003</v>
      </c>
      <c r="Q696" s="35">
        <v>4074.6836880000001</v>
      </c>
      <c r="R696" s="36">
        <v>0</v>
      </c>
      <c r="S696" s="36">
        <v>2662.7331040010226</v>
      </c>
      <c r="T696" s="36">
        <v>-42.949240994415049</v>
      </c>
      <c r="U696" s="37">
        <v>2619.7979901995559</v>
      </c>
      <c r="V696" s="38">
        <v>6694.481678199556</v>
      </c>
      <c r="W696" s="34">
        <v>24949.464664199557</v>
      </c>
      <c r="X696" s="34">
        <v>4992.6245700010222</v>
      </c>
      <c r="Y696" s="33">
        <v>19956.840094198535</v>
      </c>
      <c r="Z696" s="144">
        <v>0</v>
      </c>
      <c r="AA696" s="34">
        <v>1063.0869231126183</v>
      </c>
      <c r="AB696" s="34">
        <v>5682.7012091641491</v>
      </c>
      <c r="AC696" s="34">
        <v>3915.06</v>
      </c>
      <c r="AD696" s="34">
        <v>346</v>
      </c>
      <c r="AE696" s="34">
        <v>0</v>
      </c>
      <c r="AF696" s="34">
        <v>11006.848132276768</v>
      </c>
      <c r="AG696" s="136">
        <v>0</v>
      </c>
      <c r="AH696" s="34">
        <v>9135.4539999999997</v>
      </c>
      <c r="AI696" s="34">
        <v>0</v>
      </c>
      <c r="AJ696" s="34">
        <v>0</v>
      </c>
      <c r="AK696" s="34">
        <v>0</v>
      </c>
      <c r="AL696" s="34">
        <v>0</v>
      </c>
      <c r="AM696" s="34">
        <v>9135.4539999999997</v>
      </c>
      <c r="AN696" s="34">
        <v>9135.4539999999997</v>
      </c>
      <c r="AO696" s="34">
        <v>18254.982986000003</v>
      </c>
      <c r="AP696" s="34">
        <v>9119.528986000003</v>
      </c>
      <c r="AQ696" s="34">
        <v>9135.4539999999979</v>
      </c>
      <c r="AR696" s="34">
        <v>6975</v>
      </c>
      <c r="AS696" s="34">
        <v>0</v>
      </c>
    </row>
    <row r="697" spans="2:45" s="1" customFormat="1" ht="14.25" x14ac:dyDescent="0.2">
      <c r="B697" s="31" t="s">
        <v>4794</v>
      </c>
      <c r="C697" s="32" t="s">
        <v>1454</v>
      </c>
      <c r="D697" s="31" t="s">
        <v>1455</v>
      </c>
      <c r="E697" s="31" t="s">
        <v>13</v>
      </c>
      <c r="F697" s="31" t="s">
        <v>11</v>
      </c>
      <c r="G697" s="31" t="s">
        <v>19</v>
      </c>
      <c r="H697" s="31" t="s">
        <v>73</v>
      </c>
      <c r="I697" s="31" t="s">
        <v>10</v>
      </c>
      <c r="J697" s="31" t="s">
        <v>14</v>
      </c>
      <c r="K697" s="31" t="s">
        <v>1456</v>
      </c>
      <c r="L697" s="33">
        <v>7566</v>
      </c>
      <c r="M697" s="150">
        <v>258107.61827700003</v>
      </c>
      <c r="N697" s="34">
        <v>-263958</v>
      </c>
      <c r="O697" s="34">
        <v>118276.84447467282</v>
      </c>
      <c r="P697" s="30">
        <v>144848.61827700003</v>
      </c>
      <c r="Q697" s="35">
        <v>30613.222998000001</v>
      </c>
      <c r="R697" s="36">
        <v>0</v>
      </c>
      <c r="S697" s="36">
        <v>16578.768579434938</v>
      </c>
      <c r="T697" s="36">
        <v>-78.186767442395649</v>
      </c>
      <c r="U697" s="37">
        <v>16500.670791433291</v>
      </c>
      <c r="V697" s="38">
        <v>47113.893789433292</v>
      </c>
      <c r="W697" s="34">
        <v>191962.51206643332</v>
      </c>
      <c r="X697" s="34">
        <v>31085.191086434963</v>
      </c>
      <c r="Y697" s="33">
        <v>160877.32097999836</v>
      </c>
      <c r="Z697" s="144">
        <v>0</v>
      </c>
      <c r="AA697" s="34">
        <v>23557.364116271503</v>
      </c>
      <c r="AB697" s="34">
        <v>53561.488829765469</v>
      </c>
      <c r="AC697" s="34">
        <v>31714.5</v>
      </c>
      <c r="AD697" s="34">
        <v>6361.0833119587223</v>
      </c>
      <c r="AE697" s="34">
        <v>144.16999999999999</v>
      </c>
      <c r="AF697" s="34">
        <v>115338.60625799569</v>
      </c>
      <c r="AG697" s="136">
        <v>163742</v>
      </c>
      <c r="AH697" s="34">
        <v>168288</v>
      </c>
      <c r="AI697" s="34">
        <v>8854</v>
      </c>
      <c r="AJ697" s="34">
        <v>13400</v>
      </c>
      <c r="AK697" s="34">
        <v>4546</v>
      </c>
      <c r="AL697" s="34">
        <v>154888</v>
      </c>
      <c r="AM697" s="34">
        <v>154888</v>
      </c>
      <c r="AN697" s="34">
        <v>0</v>
      </c>
      <c r="AO697" s="34">
        <v>144848.61827700003</v>
      </c>
      <c r="AP697" s="34">
        <v>140302.61827700003</v>
      </c>
      <c r="AQ697" s="34">
        <v>4546</v>
      </c>
      <c r="AR697" s="34">
        <v>-263958</v>
      </c>
      <c r="AS697" s="34">
        <v>0</v>
      </c>
    </row>
    <row r="698" spans="2:45" s="1" customFormat="1" ht="14.25" x14ac:dyDescent="0.2">
      <c r="B698" s="31" t="s">
        <v>4794</v>
      </c>
      <c r="C698" s="32" t="s">
        <v>3967</v>
      </c>
      <c r="D698" s="31" t="s">
        <v>3968</v>
      </c>
      <c r="E698" s="31" t="s">
        <v>13</v>
      </c>
      <c r="F698" s="31" t="s">
        <v>11</v>
      </c>
      <c r="G698" s="31" t="s">
        <v>19</v>
      </c>
      <c r="H698" s="31" t="s">
        <v>73</v>
      </c>
      <c r="I698" s="31" t="s">
        <v>10</v>
      </c>
      <c r="J698" s="31" t="s">
        <v>14</v>
      </c>
      <c r="K698" s="31" t="s">
        <v>3969</v>
      </c>
      <c r="L698" s="33">
        <v>8667</v>
      </c>
      <c r="M698" s="150">
        <v>302172.42018299998</v>
      </c>
      <c r="N698" s="34">
        <v>-169346</v>
      </c>
      <c r="O698" s="34">
        <v>43635.948088601479</v>
      </c>
      <c r="P698" s="30">
        <v>115501.42018299998</v>
      </c>
      <c r="Q698" s="35">
        <v>16151.276178</v>
      </c>
      <c r="R698" s="36">
        <v>0</v>
      </c>
      <c r="S698" s="36">
        <v>12014.694757718898</v>
      </c>
      <c r="T698" s="36">
        <v>5319.3052422811015</v>
      </c>
      <c r="U698" s="37">
        <v>17334.093473651021</v>
      </c>
      <c r="V698" s="38">
        <v>33485.369651651024</v>
      </c>
      <c r="W698" s="34">
        <v>148986.78983465099</v>
      </c>
      <c r="X698" s="34">
        <v>22527.552670718898</v>
      </c>
      <c r="Y698" s="33">
        <v>126459.23716393209</v>
      </c>
      <c r="Z698" s="144">
        <v>0</v>
      </c>
      <c r="AA698" s="34">
        <v>21749.956090843087</v>
      </c>
      <c r="AB698" s="34">
        <v>54495.742832347496</v>
      </c>
      <c r="AC698" s="34">
        <v>36329.58</v>
      </c>
      <c r="AD698" s="34">
        <v>8528.0727759749989</v>
      </c>
      <c r="AE698" s="34">
        <v>0</v>
      </c>
      <c r="AF698" s="34">
        <v>121103.35169916559</v>
      </c>
      <c r="AG698" s="136">
        <v>218828</v>
      </c>
      <c r="AH698" s="34">
        <v>221528</v>
      </c>
      <c r="AI698" s="34">
        <v>0</v>
      </c>
      <c r="AJ698" s="34">
        <v>2700</v>
      </c>
      <c r="AK698" s="34">
        <v>2700</v>
      </c>
      <c r="AL698" s="34">
        <v>218828</v>
      </c>
      <c r="AM698" s="34">
        <v>218828</v>
      </c>
      <c r="AN698" s="34">
        <v>0</v>
      </c>
      <c r="AO698" s="34">
        <v>115501.42018299998</v>
      </c>
      <c r="AP698" s="34">
        <v>112801.42018299998</v>
      </c>
      <c r="AQ698" s="34">
        <v>2700</v>
      </c>
      <c r="AR698" s="34">
        <v>-169346</v>
      </c>
      <c r="AS698" s="34">
        <v>0</v>
      </c>
    </row>
    <row r="699" spans="2:45" s="1" customFormat="1" ht="14.25" x14ac:dyDescent="0.2">
      <c r="B699" s="31" t="s">
        <v>4794</v>
      </c>
      <c r="C699" s="32" t="s">
        <v>247</v>
      </c>
      <c r="D699" s="31" t="s">
        <v>248</v>
      </c>
      <c r="E699" s="31" t="s">
        <v>13</v>
      </c>
      <c r="F699" s="31" t="s">
        <v>11</v>
      </c>
      <c r="G699" s="31" t="s">
        <v>19</v>
      </c>
      <c r="H699" s="31" t="s">
        <v>73</v>
      </c>
      <c r="I699" s="31" t="s">
        <v>10</v>
      </c>
      <c r="J699" s="31" t="s">
        <v>12</v>
      </c>
      <c r="K699" s="31" t="s">
        <v>249</v>
      </c>
      <c r="L699" s="33">
        <v>3117</v>
      </c>
      <c r="M699" s="150">
        <v>118831.21234599999</v>
      </c>
      <c r="N699" s="34">
        <v>-34403.199999999997</v>
      </c>
      <c r="O699" s="34">
        <v>9951.7462049829555</v>
      </c>
      <c r="P699" s="30">
        <v>99158.36358059998</v>
      </c>
      <c r="Q699" s="35">
        <v>2544.643407</v>
      </c>
      <c r="R699" s="36">
        <v>0</v>
      </c>
      <c r="S699" s="36">
        <v>1907.710780572161</v>
      </c>
      <c r="T699" s="36">
        <v>4326.2892194278393</v>
      </c>
      <c r="U699" s="37">
        <v>6234.0336168651475</v>
      </c>
      <c r="V699" s="38">
        <v>8778.6770238651479</v>
      </c>
      <c r="W699" s="34">
        <v>107937.04060446513</v>
      </c>
      <c r="X699" s="34">
        <v>3576.9577135721775</v>
      </c>
      <c r="Y699" s="33">
        <v>104360.08289089295</v>
      </c>
      <c r="Z699" s="144">
        <v>0</v>
      </c>
      <c r="AA699" s="34">
        <v>4728.0924016733697</v>
      </c>
      <c r="AB699" s="34">
        <v>24852.208379371896</v>
      </c>
      <c r="AC699" s="34">
        <v>16046.08</v>
      </c>
      <c r="AD699" s="34">
        <v>5171.1328368750001</v>
      </c>
      <c r="AE699" s="34">
        <v>0</v>
      </c>
      <c r="AF699" s="34">
        <v>50797.513617920267</v>
      </c>
      <c r="AG699" s="136">
        <v>33111</v>
      </c>
      <c r="AH699" s="34">
        <v>46762.351234599992</v>
      </c>
      <c r="AI699" s="34">
        <v>0</v>
      </c>
      <c r="AJ699" s="34">
        <v>11883.121234599999</v>
      </c>
      <c r="AK699" s="34">
        <v>11883.121234599999</v>
      </c>
      <c r="AL699" s="34">
        <v>33111</v>
      </c>
      <c r="AM699" s="34">
        <v>34879.229999999996</v>
      </c>
      <c r="AN699" s="34">
        <v>1768.2299999999959</v>
      </c>
      <c r="AO699" s="34">
        <v>99158.36358059998</v>
      </c>
      <c r="AP699" s="34">
        <v>85507.012345999989</v>
      </c>
      <c r="AQ699" s="34">
        <v>13651.351234599992</v>
      </c>
      <c r="AR699" s="34">
        <v>-73459</v>
      </c>
      <c r="AS699" s="34">
        <v>39055.800000000003</v>
      </c>
    </row>
    <row r="700" spans="2:45" s="1" customFormat="1" ht="14.25" x14ac:dyDescent="0.2">
      <c r="B700" s="31" t="s">
        <v>4794</v>
      </c>
      <c r="C700" s="32" t="s">
        <v>3434</v>
      </c>
      <c r="D700" s="31" t="s">
        <v>3435</v>
      </c>
      <c r="E700" s="31" t="s">
        <v>13</v>
      </c>
      <c r="F700" s="31" t="s">
        <v>11</v>
      </c>
      <c r="G700" s="31" t="s">
        <v>19</v>
      </c>
      <c r="H700" s="31" t="s">
        <v>73</v>
      </c>
      <c r="I700" s="31" t="s">
        <v>10</v>
      </c>
      <c r="J700" s="31" t="s">
        <v>12</v>
      </c>
      <c r="K700" s="31" t="s">
        <v>3436</v>
      </c>
      <c r="L700" s="33">
        <v>1474</v>
      </c>
      <c r="M700" s="150">
        <v>40759.738311999994</v>
      </c>
      <c r="N700" s="34">
        <v>14481</v>
      </c>
      <c r="O700" s="34">
        <v>0</v>
      </c>
      <c r="P700" s="30">
        <v>74035.738312000001</v>
      </c>
      <c r="Q700" s="35">
        <v>987.29152299999998</v>
      </c>
      <c r="R700" s="36">
        <v>0</v>
      </c>
      <c r="S700" s="36">
        <v>988.36641942895096</v>
      </c>
      <c r="T700" s="36">
        <v>1959.6335805710492</v>
      </c>
      <c r="U700" s="37">
        <v>2948.0158970995276</v>
      </c>
      <c r="V700" s="38">
        <v>3935.3074200995275</v>
      </c>
      <c r="W700" s="34">
        <v>77971.045732099534</v>
      </c>
      <c r="X700" s="34">
        <v>1853.1870364289643</v>
      </c>
      <c r="Y700" s="33">
        <v>76117.858695670569</v>
      </c>
      <c r="Z700" s="144">
        <v>0</v>
      </c>
      <c r="AA700" s="34">
        <v>9073.1122481942657</v>
      </c>
      <c r="AB700" s="34">
        <v>8688.3373820753568</v>
      </c>
      <c r="AC700" s="34">
        <v>6178.58</v>
      </c>
      <c r="AD700" s="34">
        <v>125</v>
      </c>
      <c r="AE700" s="34">
        <v>0</v>
      </c>
      <c r="AF700" s="34">
        <v>24065.029630269622</v>
      </c>
      <c r="AG700" s="136">
        <v>18795</v>
      </c>
      <c r="AH700" s="34">
        <v>18795</v>
      </c>
      <c r="AI700" s="34">
        <v>0</v>
      </c>
      <c r="AJ700" s="34">
        <v>0</v>
      </c>
      <c r="AK700" s="34">
        <v>0</v>
      </c>
      <c r="AL700" s="34">
        <v>18795</v>
      </c>
      <c r="AM700" s="34">
        <v>18795</v>
      </c>
      <c r="AN700" s="34">
        <v>0</v>
      </c>
      <c r="AO700" s="34">
        <v>74035.738312000001</v>
      </c>
      <c r="AP700" s="34">
        <v>74035.738312000001</v>
      </c>
      <c r="AQ700" s="34">
        <v>0</v>
      </c>
      <c r="AR700" s="34">
        <v>14481</v>
      </c>
      <c r="AS700" s="34">
        <v>0</v>
      </c>
    </row>
    <row r="701" spans="2:45" s="1" customFormat="1" ht="14.25" x14ac:dyDescent="0.2">
      <c r="B701" s="31" t="s">
        <v>4794</v>
      </c>
      <c r="C701" s="32" t="s">
        <v>577</v>
      </c>
      <c r="D701" s="31" t="s">
        <v>578</v>
      </c>
      <c r="E701" s="31" t="s">
        <v>13</v>
      </c>
      <c r="F701" s="31" t="s">
        <v>11</v>
      </c>
      <c r="G701" s="31" t="s">
        <v>19</v>
      </c>
      <c r="H701" s="31" t="s">
        <v>73</v>
      </c>
      <c r="I701" s="31" t="s">
        <v>10</v>
      </c>
      <c r="J701" s="31" t="s">
        <v>21</v>
      </c>
      <c r="K701" s="31" t="s">
        <v>579</v>
      </c>
      <c r="L701" s="33">
        <v>610</v>
      </c>
      <c r="M701" s="150">
        <v>28460.351239</v>
      </c>
      <c r="N701" s="34">
        <v>-9068</v>
      </c>
      <c r="O701" s="34">
        <v>2512.5312951372498</v>
      </c>
      <c r="P701" s="30">
        <v>15709.251238999997</v>
      </c>
      <c r="Q701" s="35">
        <v>1139.80054</v>
      </c>
      <c r="R701" s="36">
        <v>0</v>
      </c>
      <c r="S701" s="36">
        <v>370.45583885728513</v>
      </c>
      <c r="T701" s="36">
        <v>849.54416114271487</v>
      </c>
      <c r="U701" s="37">
        <v>1220.006578853943</v>
      </c>
      <c r="V701" s="38">
        <v>2359.8071188539429</v>
      </c>
      <c r="W701" s="34">
        <v>18069.058357853941</v>
      </c>
      <c r="X701" s="34">
        <v>694.60469785728492</v>
      </c>
      <c r="Y701" s="33">
        <v>17374.453659996656</v>
      </c>
      <c r="Z701" s="144">
        <v>0</v>
      </c>
      <c r="AA701" s="34">
        <v>956.33226598109172</v>
      </c>
      <c r="AB701" s="34">
        <v>2050.772983548748</v>
      </c>
      <c r="AC701" s="34">
        <v>4157.82</v>
      </c>
      <c r="AD701" s="34">
        <v>65.103425400000006</v>
      </c>
      <c r="AE701" s="34">
        <v>0</v>
      </c>
      <c r="AF701" s="34">
        <v>7230.0286749298393</v>
      </c>
      <c r="AG701" s="136">
        <v>6609</v>
      </c>
      <c r="AH701" s="34">
        <v>7113.9</v>
      </c>
      <c r="AI701" s="34">
        <v>0</v>
      </c>
      <c r="AJ701" s="34">
        <v>504.90000000000003</v>
      </c>
      <c r="AK701" s="34">
        <v>504.90000000000003</v>
      </c>
      <c r="AL701" s="34">
        <v>6609</v>
      </c>
      <c r="AM701" s="34">
        <v>6609</v>
      </c>
      <c r="AN701" s="34">
        <v>0</v>
      </c>
      <c r="AO701" s="34">
        <v>15709.251238999997</v>
      </c>
      <c r="AP701" s="34">
        <v>15204.351238999998</v>
      </c>
      <c r="AQ701" s="34">
        <v>504.89999999999964</v>
      </c>
      <c r="AR701" s="34">
        <v>-9068</v>
      </c>
      <c r="AS701" s="34">
        <v>0</v>
      </c>
    </row>
    <row r="702" spans="2:45" s="1" customFormat="1" ht="14.25" x14ac:dyDescent="0.2">
      <c r="B702" s="31" t="s">
        <v>4794</v>
      </c>
      <c r="C702" s="32" t="s">
        <v>2629</v>
      </c>
      <c r="D702" s="31" t="s">
        <v>2630</v>
      </c>
      <c r="E702" s="31" t="s">
        <v>13</v>
      </c>
      <c r="F702" s="31" t="s">
        <v>11</v>
      </c>
      <c r="G702" s="31" t="s">
        <v>19</v>
      </c>
      <c r="H702" s="31" t="s">
        <v>73</v>
      </c>
      <c r="I702" s="31" t="s">
        <v>10</v>
      </c>
      <c r="J702" s="31" t="s">
        <v>14</v>
      </c>
      <c r="K702" s="31" t="s">
        <v>2631</v>
      </c>
      <c r="L702" s="33">
        <v>6841</v>
      </c>
      <c r="M702" s="150">
        <v>244532.971789</v>
      </c>
      <c r="N702" s="34">
        <v>-278221</v>
      </c>
      <c r="O702" s="34">
        <v>181511.57458691037</v>
      </c>
      <c r="P702" s="30">
        <v>-162630.615211</v>
      </c>
      <c r="Q702" s="35">
        <v>13407.390326000001</v>
      </c>
      <c r="R702" s="36">
        <v>162630.615211</v>
      </c>
      <c r="S702" s="36">
        <v>6762.2095737168829</v>
      </c>
      <c r="T702" s="36">
        <v>137595.71337034603</v>
      </c>
      <c r="U702" s="37">
        <v>306990.19359174703</v>
      </c>
      <c r="V702" s="38">
        <v>320397.58391774702</v>
      </c>
      <c r="W702" s="34">
        <v>320397.58391774702</v>
      </c>
      <c r="X702" s="34">
        <v>186700.26058862713</v>
      </c>
      <c r="Y702" s="33">
        <v>133697.32332911988</v>
      </c>
      <c r="Z702" s="144">
        <v>0</v>
      </c>
      <c r="AA702" s="34">
        <v>7894.5756005479025</v>
      </c>
      <c r="AB702" s="34">
        <v>39400.633752896181</v>
      </c>
      <c r="AC702" s="34">
        <v>28675.51</v>
      </c>
      <c r="AD702" s="34">
        <v>3033.5377804</v>
      </c>
      <c r="AE702" s="34">
        <v>223.86</v>
      </c>
      <c r="AF702" s="34">
        <v>79228.117133844091</v>
      </c>
      <c r="AG702" s="136">
        <v>34832</v>
      </c>
      <c r="AH702" s="34">
        <v>93475.413</v>
      </c>
      <c r="AI702" s="34">
        <v>0</v>
      </c>
      <c r="AJ702" s="34">
        <v>18272.3</v>
      </c>
      <c r="AK702" s="34">
        <v>18272.3</v>
      </c>
      <c r="AL702" s="34">
        <v>34832</v>
      </c>
      <c r="AM702" s="34">
        <v>75203.112999999998</v>
      </c>
      <c r="AN702" s="34">
        <v>40371.112999999998</v>
      </c>
      <c r="AO702" s="34">
        <v>-162630.615211</v>
      </c>
      <c r="AP702" s="34">
        <v>-221274.02821099997</v>
      </c>
      <c r="AQ702" s="34">
        <v>58643.413</v>
      </c>
      <c r="AR702" s="34">
        <v>-278221</v>
      </c>
      <c r="AS702" s="34">
        <v>0</v>
      </c>
    </row>
    <row r="703" spans="2:45" s="1" customFormat="1" ht="14.25" x14ac:dyDescent="0.2">
      <c r="B703" s="31" t="s">
        <v>4794</v>
      </c>
      <c r="C703" s="32" t="s">
        <v>168</v>
      </c>
      <c r="D703" s="31" t="s">
        <v>169</v>
      </c>
      <c r="E703" s="31" t="s">
        <v>13</v>
      </c>
      <c r="F703" s="31" t="s">
        <v>11</v>
      </c>
      <c r="G703" s="31" t="s">
        <v>19</v>
      </c>
      <c r="H703" s="31" t="s">
        <v>73</v>
      </c>
      <c r="I703" s="31" t="s">
        <v>10</v>
      </c>
      <c r="J703" s="31" t="s">
        <v>12</v>
      </c>
      <c r="K703" s="31" t="s">
        <v>170</v>
      </c>
      <c r="L703" s="33">
        <v>1495</v>
      </c>
      <c r="M703" s="150">
        <v>65601.801146000013</v>
      </c>
      <c r="N703" s="34">
        <v>-21177</v>
      </c>
      <c r="O703" s="34">
        <v>0</v>
      </c>
      <c r="P703" s="30">
        <v>72750.50114600001</v>
      </c>
      <c r="Q703" s="35">
        <v>2467.2864639999998</v>
      </c>
      <c r="R703" s="36">
        <v>0</v>
      </c>
      <c r="S703" s="36">
        <v>2189.2066068579834</v>
      </c>
      <c r="T703" s="36">
        <v>800.79339314201661</v>
      </c>
      <c r="U703" s="37">
        <v>2990.0161235846631</v>
      </c>
      <c r="V703" s="38">
        <v>5457.3025875846633</v>
      </c>
      <c r="W703" s="34">
        <v>78207.803733584675</v>
      </c>
      <c r="X703" s="34">
        <v>4104.7623878579907</v>
      </c>
      <c r="Y703" s="33">
        <v>74103.041345726684</v>
      </c>
      <c r="Z703" s="144">
        <v>0</v>
      </c>
      <c r="AA703" s="34">
        <v>9956.9490617108841</v>
      </c>
      <c r="AB703" s="34">
        <v>9480.7026156860156</v>
      </c>
      <c r="AC703" s="34">
        <v>6266.61</v>
      </c>
      <c r="AD703" s="34">
        <v>1220.9963521875</v>
      </c>
      <c r="AE703" s="34">
        <v>1582.29</v>
      </c>
      <c r="AF703" s="34">
        <v>28507.548029584399</v>
      </c>
      <c r="AG703" s="136">
        <v>42933</v>
      </c>
      <c r="AH703" s="34">
        <v>43967.7</v>
      </c>
      <c r="AI703" s="34">
        <v>1270</v>
      </c>
      <c r="AJ703" s="34">
        <v>2304.7000000000003</v>
      </c>
      <c r="AK703" s="34">
        <v>1034.7000000000003</v>
      </c>
      <c r="AL703" s="34">
        <v>41663</v>
      </c>
      <c r="AM703" s="34">
        <v>41663</v>
      </c>
      <c r="AN703" s="34">
        <v>0</v>
      </c>
      <c r="AO703" s="34">
        <v>72750.50114600001</v>
      </c>
      <c r="AP703" s="34">
        <v>71715.801146000013</v>
      </c>
      <c r="AQ703" s="34">
        <v>1034.6999999999971</v>
      </c>
      <c r="AR703" s="34">
        <v>-21177</v>
      </c>
      <c r="AS703" s="34">
        <v>0</v>
      </c>
    </row>
    <row r="704" spans="2:45" s="1" customFormat="1" ht="14.25" x14ac:dyDescent="0.2">
      <c r="B704" s="31" t="s">
        <v>4794</v>
      </c>
      <c r="C704" s="32" t="s">
        <v>1214</v>
      </c>
      <c r="D704" s="31" t="s">
        <v>1215</v>
      </c>
      <c r="E704" s="31" t="s">
        <v>13</v>
      </c>
      <c r="F704" s="31" t="s">
        <v>11</v>
      </c>
      <c r="G704" s="31" t="s">
        <v>19</v>
      </c>
      <c r="H704" s="31" t="s">
        <v>73</v>
      </c>
      <c r="I704" s="31" t="s">
        <v>10</v>
      </c>
      <c r="J704" s="31" t="s">
        <v>21</v>
      </c>
      <c r="K704" s="31" t="s">
        <v>1216</v>
      </c>
      <c r="L704" s="33">
        <v>418</v>
      </c>
      <c r="M704" s="150">
        <v>8770.3936460000004</v>
      </c>
      <c r="N704" s="34">
        <v>10308</v>
      </c>
      <c r="O704" s="34">
        <v>0</v>
      </c>
      <c r="P704" s="30">
        <v>16589.851645999999</v>
      </c>
      <c r="Q704" s="35">
        <v>0</v>
      </c>
      <c r="R704" s="36">
        <v>0</v>
      </c>
      <c r="S704" s="36">
        <v>189.23198628578695</v>
      </c>
      <c r="T704" s="36">
        <v>646.76801371421311</v>
      </c>
      <c r="U704" s="37">
        <v>836.00450813270186</v>
      </c>
      <c r="V704" s="38">
        <v>836.00450813270186</v>
      </c>
      <c r="W704" s="34">
        <v>17425.8561541327</v>
      </c>
      <c r="X704" s="34">
        <v>189.23198628578757</v>
      </c>
      <c r="Y704" s="33">
        <v>17236.624167846912</v>
      </c>
      <c r="Z704" s="144">
        <v>0</v>
      </c>
      <c r="AA704" s="34">
        <v>888.30523819950065</v>
      </c>
      <c r="AB704" s="34">
        <v>3640.6835547719297</v>
      </c>
      <c r="AC704" s="34">
        <v>2108.79</v>
      </c>
      <c r="AD704" s="34">
        <v>0</v>
      </c>
      <c r="AE704" s="34">
        <v>0</v>
      </c>
      <c r="AF704" s="34">
        <v>6637.7787929714304</v>
      </c>
      <c r="AG704" s="136">
        <v>0</v>
      </c>
      <c r="AH704" s="34">
        <v>4088.4579999999996</v>
      </c>
      <c r="AI704" s="34">
        <v>0</v>
      </c>
      <c r="AJ704" s="34">
        <v>0</v>
      </c>
      <c r="AK704" s="34">
        <v>0</v>
      </c>
      <c r="AL704" s="34">
        <v>0</v>
      </c>
      <c r="AM704" s="34">
        <v>4088.4579999999996</v>
      </c>
      <c r="AN704" s="34">
        <v>4088.4579999999996</v>
      </c>
      <c r="AO704" s="34">
        <v>16589.851645999999</v>
      </c>
      <c r="AP704" s="34">
        <v>12501.393646</v>
      </c>
      <c r="AQ704" s="34">
        <v>4088.4579999999987</v>
      </c>
      <c r="AR704" s="34">
        <v>10308</v>
      </c>
      <c r="AS704" s="34">
        <v>0</v>
      </c>
    </row>
    <row r="705" spans="2:45" s="1" customFormat="1" ht="14.25" x14ac:dyDescent="0.2">
      <c r="B705" s="31" t="s">
        <v>4794</v>
      </c>
      <c r="C705" s="32" t="s">
        <v>4491</v>
      </c>
      <c r="D705" s="31" t="s">
        <v>4492</v>
      </c>
      <c r="E705" s="31" t="s">
        <v>13</v>
      </c>
      <c r="F705" s="31" t="s">
        <v>11</v>
      </c>
      <c r="G705" s="31" t="s">
        <v>19</v>
      </c>
      <c r="H705" s="31" t="s">
        <v>73</v>
      </c>
      <c r="I705" s="31" t="s">
        <v>10</v>
      </c>
      <c r="J705" s="31" t="s">
        <v>21</v>
      </c>
      <c r="K705" s="31" t="s">
        <v>4493</v>
      </c>
      <c r="L705" s="33">
        <v>471</v>
      </c>
      <c r="M705" s="150">
        <v>9518.8921950000004</v>
      </c>
      <c r="N705" s="34">
        <v>-12473</v>
      </c>
      <c r="O705" s="34">
        <v>10551.747902951536</v>
      </c>
      <c r="P705" s="30">
        <v>-7938.2185854999989</v>
      </c>
      <c r="Q705" s="35">
        <v>790.33350800000005</v>
      </c>
      <c r="R705" s="36">
        <v>7938.2185854999989</v>
      </c>
      <c r="S705" s="36">
        <v>0</v>
      </c>
      <c r="T705" s="36">
        <v>7789.7719583845828</v>
      </c>
      <c r="U705" s="37">
        <v>15728.07535712442</v>
      </c>
      <c r="V705" s="38">
        <v>16518.40886512442</v>
      </c>
      <c r="W705" s="34">
        <v>16518.40886512442</v>
      </c>
      <c r="X705" s="34">
        <v>9761.4143949515346</v>
      </c>
      <c r="Y705" s="33">
        <v>6756.9944701728855</v>
      </c>
      <c r="Z705" s="144">
        <v>0</v>
      </c>
      <c r="AA705" s="34">
        <v>5385.8332008991374</v>
      </c>
      <c r="AB705" s="34">
        <v>2739.4964123981349</v>
      </c>
      <c r="AC705" s="34">
        <v>1974.3</v>
      </c>
      <c r="AD705" s="34">
        <v>1800.0906249999998</v>
      </c>
      <c r="AE705" s="34">
        <v>0</v>
      </c>
      <c r="AF705" s="34">
        <v>11899.720238297272</v>
      </c>
      <c r="AG705" s="136">
        <v>8525</v>
      </c>
      <c r="AH705" s="34">
        <v>9476.8892195000008</v>
      </c>
      <c r="AI705" s="34">
        <v>0</v>
      </c>
      <c r="AJ705" s="34">
        <v>951.88921950000008</v>
      </c>
      <c r="AK705" s="34">
        <v>951.88921950000008</v>
      </c>
      <c r="AL705" s="34">
        <v>8525</v>
      </c>
      <c r="AM705" s="34">
        <v>8525</v>
      </c>
      <c r="AN705" s="34">
        <v>0</v>
      </c>
      <c r="AO705" s="34">
        <v>-7938.2185854999989</v>
      </c>
      <c r="AP705" s="34">
        <v>-8890.1078049999996</v>
      </c>
      <c r="AQ705" s="34">
        <v>951.88921949999985</v>
      </c>
      <c r="AR705" s="34">
        <v>-12473</v>
      </c>
      <c r="AS705" s="34">
        <v>0</v>
      </c>
    </row>
    <row r="706" spans="2:45" s="1" customFormat="1" ht="14.25" x14ac:dyDescent="0.2">
      <c r="B706" s="31" t="s">
        <v>4794</v>
      </c>
      <c r="C706" s="32" t="s">
        <v>1457</v>
      </c>
      <c r="D706" s="31" t="s">
        <v>1458</v>
      </c>
      <c r="E706" s="31" t="s">
        <v>13</v>
      </c>
      <c r="F706" s="31" t="s">
        <v>11</v>
      </c>
      <c r="G706" s="31" t="s">
        <v>19</v>
      </c>
      <c r="H706" s="31" t="s">
        <v>73</v>
      </c>
      <c r="I706" s="31" t="s">
        <v>10</v>
      </c>
      <c r="J706" s="31" t="s">
        <v>21</v>
      </c>
      <c r="K706" s="31" t="s">
        <v>1459</v>
      </c>
      <c r="L706" s="33">
        <v>454</v>
      </c>
      <c r="M706" s="150">
        <v>25708.939015000004</v>
      </c>
      <c r="N706" s="34">
        <v>599</v>
      </c>
      <c r="O706" s="34">
        <v>0</v>
      </c>
      <c r="P706" s="30">
        <v>30214.513015000004</v>
      </c>
      <c r="Q706" s="35">
        <v>0</v>
      </c>
      <c r="R706" s="36">
        <v>0</v>
      </c>
      <c r="S706" s="36">
        <v>0</v>
      </c>
      <c r="T706" s="36">
        <v>908</v>
      </c>
      <c r="U706" s="37">
        <v>908.0048963929346</v>
      </c>
      <c r="V706" s="38">
        <v>908.0048963929346</v>
      </c>
      <c r="W706" s="34">
        <v>31122.517911392937</v>
      </c>
      <c r="X706" s="34">
        <v>0</v>
      </c>
      <c r="Y706" s="33">
        <v>31122.517911392937</v>
      </c>
      <c r="Z706" s="144">
        <v>0</v>
      </c>
      <c r="AA706" s="34">
        <v>2671.2993594880149</v>
      </c>
      <c r="AB706" s="34">
        <v>2432.7420941280966</v>
      </c>
      <c r="AC706" s="34">
        <v>4870.2199999999993</v>
      </c>
      <c r="AD706" s="34">
        <v>0</v>
      </c>
      <c r="AE706" s="34">
        <v>0</v>
      </c>
      <c r="AF706" s="34">
        <v>9974.2614536161109</v>
      </c>
      <c r="AG706" s="136">
        <v>0</v>
      </c>
      <c r="AH706" s="34">
        <v>4440.5739999999996</v>
      </c>
      <c r="AI706" s="34">
        <v>0</v>
      </c>
      <c r="AJ706" s="34">
        <v>0</v>
      </c>
      <c r="AK706" s="34">
        <v>0</v>
      </c>
      <c r="AL706" s="34">
        <v>0</v>
      </c>
      <c r="AM706" s="34">
        <v>4440.5739999999996</v>
      </c>
      <c r="AN706" s="34">
        <v>4440.5739999999996</v>
      </c>
      <c r="AO706" s="34">
        <v>30214.513015000004</v>
      </c>
      <c r="AP706" s="34">
        <v>25773.939015000004</v>
      </c>
      <c r="AQ706" s="34">
        <v>4440.5740000000005</v>
      </c>
      <c r="AR706" s="34">
        <v>599</v>
      </c>
      <c r="AS706" s="34">
        <v>0</v>
      </c>
    </row>
    <row r="707" spans="2:45" s="1" customFormat="1" ht="14.25" x14ac:dyDescent="0.2">
      <c r="B707" s="31" t="s">
        <v>4794</v>
      </c>
      <c r="C707" s="32" t="s">
        <v>2039</v>
      </c>
      <c r="D707" s="31" t="s">
        <v>2040</v>
      </c>
      <c r="E707" s="31" t="s">
        <v>13</v>
      </c>
      <c r="F707" s="31" t="s">
        <v>11</v>
      </c>
      <c r="G707" s="31" t="s">
        <v>19</v>
      </c>
      <c r="H707" s="31" t="s">
        <v>73</v>
      </c>
      <c r="I707" s="31" t="s">
        <v>10</v>
      </c>
      <c r="J707" s="31" t="s">
        <v>12</v>
      </c>
      <c r="K707" s="31" t="s">
        <v>2041</v>
      </c>
      <c r="L707" s="33">
        <v>2072</v>
      </c>
      <c r="M707" s="150">
        <v>78539.901545000001</v>
      </c>
      <c r="N707" s="34">
        <v>-20540</v>
      </c>
      <c r="O707" s="34">
        <v>0</v>
      </c>
      <c r="P707" s="30">
        <v>88384.571699499997</v>
      </c>
      <c r="Q707" s="35">
        <v>4553.0417150000003</v>
      </c>
      <c r="R707" s="36">
        <v>0</v>
      </c>
      <c r="S707" s="36">
        <v>2333.3046388580387</v>
      </c>
      <c r="T707" s="36">
        <v>1810.6953611419613</v>
      </c>
      <c r="U707" s="37">
        <v>4144.0223465333929</v>
      </c>
      <c r="V707" s="38">
        <v>8697.0640615333941</v>
      </c>
      <c r="W707" s="34">
        <v>97081.635761033394</v>
      </c>
      <c r="X707" s="34">
        <v>4374.9461978580366</v>
      </c>
      <c r="Y707" s="33">
        <v>92706.689563175358</v>
      </c>
      <c r="Z707" s="144">
        <v>0</v>
      </c>
      <c r="AA707" s="34">
        <v>4448.9599304830117</v>
      </c>
      <c r="AB707" s="34">
        <v>13562.664293880749</v>
      </c>
      <c r="AC707" s="34">
        <v>8685.23</v>
      </c>
      <c r="AD707" s="34">
        <v>964.21500000000003</v>
      </c>
      <c r="AE707" s="34">
        <v>0</v>
      </c>
      <c r="AF707" s="34">
        <v>27661.06922436376</v>
      </c>
      <c r="AG707" s="136">
        <v>500</v>
      </c>
      <c r="AH707" s="34">
        <v>31039.6701545</v>
      </c>
      <c r="AI707" s="34">
        <v>0</v>
      </c>
      <c r="AJ707" s="34">
        <v>7853.9901545000002</v>
      </c>
      <c r="AK707" s="34">
        <v>7853.9901545000002</v>
      </c>
      <c r="AL707" s="34">
        <v>500</v>
      </c>
      <c r="AM707" s="34">
        <v>23185.68</v>
      </c>
      <c r="AN707" s="34">
        <v>22685.68</v>
      </c>
      <c r="AO707" s="34">
        <v>88384.571699499997</v>
      </c>
      <c r="AP707" s="34">
        <v>57844.901544999993</v>
      </c>
      <c r="AQ707" s="34">
        <v>30539.670154499996</v>
      </c>
      <c r="AR707" s="34">
        <v>-20540</v>
      </c>
      <c r="AS707" s="34">
        <v>0</v>
      </c>
    </row>
    <row r="708" spans="2:45" s="1" customFormat="1" ht="14.25" x14ac:dyDescent="0.2">
      <c r="B708" s="31" t="s">
        <v>4794</v>
      </c>
      <c r="C708" s="32" t="s">
        <v>4167</v>
      </c>
      <c r="D708" s="31" t="s">
        <v>4168</v>
      </c>
      <c r="E708" s="31" t="s">
        <v>13</v>
      </c>
      <c r="F708" s="31" t="s">
        <v>11</v>
      </c>
      <c r="G708" s="31" t="s">
        <v>19</v>
      </c>
      <c r="H708" s="31" t="s">
        <v>73</v>
      </c>
      <c r="I708" s="31" t="s">
        <v>10</v>
      </c>
      <c r="J708" s="31" t="s">
        <v>21</v>
      </c>
      <c r="K708" s="31" t="s">
        <v>4169</v>
      </c>
      <c r="L708" s="33">
        <v>595</v>
      </c>
      <c r="M708" s="150">
        <v>17674.529785999999</v>
      </c>
      <c r="N708" s="34">
        <v>-226</v>
      </c>
      <c r="O708" s="34">
        <v>0</v>
      </c>
      <c r="P708" s="30">
        <v>23655.224785999999</v>
      </c>
      <c r="Q708" s="35">
        <v>496.14820500000002</v>
      </c>
      <c r="R708" s="36">
        <v>0</v>
      </c>
      <c r="S708" s="36">
        <v>426.50877485730661</v>
      </c>
      <c r="T708" s="36">
        <v>763.49122514269334</v>
      </c>
      <c r="U708" s="37">
        <v>1190.006417078846</v>
      </c>
      <c r="V708" s="38">
        <v>1686.1546220788459</v>
      </c>
      <c r="W708" s="34">
        <v>25341.379408078843</v>
      </c>
      <c r="X708" s="34">
        <v>799.7039528573041</v>
      </c>
      <c r="Y708" s="33">
        <v>24541.675455221539</v>
      </c>
      <c r="Z708" s="144">
        <v>0</v>
      </c>
      <c r="AA708" s="34">
        <v>585.94225601214839</v>
      </c>
      <c r="AB708" s="34">
        <v>4004.0456046574564</v>
      </c>
      <c r="AC708" s="34">
        <v>5734.32</v>
      </c>
      <c r="AD708" s="34">
        <v>0</v>
      </c>
      <c r="AE708" s="34">
        <v>0</v>
      </c>
      <c r="AF708" s="34">
        <v>10324.307860669604</v>
      </c>
      <c r="AG708" s="136">
        <v>0</v>
      </c>
      <c r="AH708" s="34">
        <v>7319.6949999999997</v>
      </c>
      <c r="AI708" s="34">
        <v>0</v>
      </c>
      <c r="AJ708" s="34">
        <v>1500</v>
      </c>
      <c r="AK708" s="34">
        <v>1500</v>
      </c>
      <c r="AL708" s="34">
        <v>0</v>
      </c>
      <c r="AM708" s="34">
        <v>5819.6949999999997</v>
      </c>
      <c r="AN708" s="34">
        <v>5819.6949999999997</v>
      </c>
      <c r="AO708" s="34">
        <v>23655.224785999999</v>
      </c>
      <c r="AP708" s="34">
        <v>16335.529785999999</v>
      </c>
      <c r="AQ708" s="34">
        <v>7319.6949999999997</v>
      </c>
      <c r="AR708" s="34">
        <v>-226</v>
      </c>
      <c r="AS708" s="34">
        <v>0</v>
      </c>
    </row>
    <row r="709" spans="2:45" s="1" customFormat="1" ht="14.25" x14ac:dyDescent="0.2">
      <c r="B709" s="31" t="s">
        <v>4794</v>
      </c>
      <c r="C709" s="32" t="s">
        <v>2733</v>
      </c>
      <c r="D709" s="31" t="s">
        <v>2734</v>
      </c>
      <c r="E709" s="31" t="s">
        <v>13</v>
      </c>
      <c r="F709" s="31" t="s">
        <v>11</v>
      </c>
      <c r="G709" s="31" t="s">
        <v>19</v>
      </c>
      <c r="H709" s="31" t="s">
        <v>73</v>
      </c>
      <c r="I709" s="31" t="s">
        <v>10</v>
      </c>
      <c r="J709" s="31" t="s">
        <v>12</v>
      </c>
      <c r="K709" s="31" t="s">
        <v>2735</v>
      </c>
      <c r="L709" s="33">
        <v>2793</v>
      </c>
      <c r="M709" s="150">
        <v>62559.719497000006</v>
      </c>
      <c r="N709" s="34">
        <v>-115619</v>
      </c>
      <c r="O709" s="34">
        <v>92649.660078205648</v>
      </c>
      <c r="P709" s="30">
        <v>-15549.638553299992</v>
      </c>
      <c r="Q709" s="35">
        <v>5140.9400640000003</v>
      </c>
      <c r="R709" s="36">
        <v>15549.638553299992</v>
      </c>
      <c r="S709" s="36">
        <v>2994.6622297154358</v>
      </c>
      <c r="T709" s="36">
        <v>74978.472892062302</v>
      </c>
      <c r="U709" s="37">
        <v>93523.277996937031</v>
      </c>
      <c r="V709" s="38">
        <v>98664.218060937026</v>
      </c>
      <c r="W709" s="34">
        <v>98664.218060937026</v>
      </c>
      <c r="X709" s="34">
        <v>95744.041145921088</v>
      </c>
      <c r="Y709" s="33">
        <v>2920.176915015938</v>
      </c>
      <c r="Z709" s="144">
        <v>0</v>
      </c>
      <c r="AA709" s="34">
        <v>3274.9096650583438</v>
      </c>
      <c r="AB709" s="34">
        <v>12309.134740042575</v>
      </c>
      <c r="AC709" s="34">
        <v>11707.45</v>
      </c>
      <c r="AD709" s="34">
        <v>1496.990120040695</v>
      </c>
      <c r="AE709" s="34">
        <v>0</v>
      </c>
      <c r="AF709" s="34">
        <v>28788.484525141615</v>
      </c>
      <c r="AG709" s="136">
        <v>0</v>
      </c>
      <c r="AH709" s="34">
        <v>37509.641949700002</v>
      </c>
      <c r="AI709" s="34">
        <v>0</v>
      </c>
      <c r="AJ709" s="34">
        <v>6255.9719497000006</v>
      </c>
      <c r="AK709" s="34">
        <v>6255.9719497000006</v>
      </c>
      <c r="AL709" s="34">
        <v>0</v>
      </c>
      <c r="AM709" s="34">
        <v>31253.67</v>
      </c>
      <c r="AN709" s="34">
        <v>31253.67</v>
      </c>
      <c r="AO709" s="34">
        <v>-15549.638553299992</v>
      </c>
      <c r="AP709" s="34">
        <v>-53059.280502999987</v>
      </c>
      <c r="AQ709" s="34">
        <v>37509.641949700002</v>
      </c>
      <c r="AR709" s="34">
        <v>-115619</v>
      </c>
      <c r="AS709" s="34">
        <v>0</v>
      </c>
    </row>
    <row r="710" spans="2:45" s="1" customFormat="1" ht="14.25" x14ac:dyDescent="0.2">
      <c r="B710" s="31" t="s">
        <v>4794</v>
      </c>
      <c r="C710" s="32" t="s">
        <v>1319</v>
      </c>
      <c r="D710" s="31" t="s">
        <v>1320</v>
      </c>
      <c r="E710" s="31" t="s">
        <v>13</v>
      </c>
      <c r="F710" s="31" t="s">
        <v>11</v>
      </c>
      <c r="G710" s="31" t="s">
        <v>19</v>
      </c>
      <c r="H710" s="31" t="s">
        <v>73</v>
      </c>
      <c r="I710" s="31" t="s">
        <v>10</v>
      </c>
      <c r="J710" s="31" t="s">
        <v>12</v>
      </c>
      <c r="K710" s="31" t="s">
        <v>1321</v>
      </c>
      <c r="L710" s="33">
        <v>1675</v>
      </c>
      <c r="M710" s="150">
        <v>142012.186434</v>
      </c>
      <c r="N710" s="34">
        <v>-33132</v>
      </c>
      <c r="O710" s="34">
        <v>8925.7943179282884</v>
      </c>
      <c r="P710" s="30">
        <v>82979.936434000003</v>
      </c>
      <c r="Q710" s="35">
        <v>10078.415387999999</v>
      </c>
      <c r="R710" s="36">
        <v>0</v>
      </c>
      <c r="S710" s="36">
        <v>0</v>
      </c>
      <c r="T710" s="36">
        <v>3350</v>
      </c>
      <c r="U710" s="37">
        <v>3350.0180648858268</v>
      </c>
      <c r="V710" s="38">
        <v>13428.433452885827</v>
      </c>
      <c r="W710" s="34">
        <v>96408.369886885834</v>
      </c>
      <c r="X710" s="34">
        <v>1.4551920000000001E-11</v>
      </c>
      <c r="Y710" s="33">
        <v>96408.369886885819</v>
      </c>
      <c r="Z710" s="144">
        <v>0</v>
      </c>
      <c r="AA710" s="34">
        <v>2820.9602966066113</v>
      </c>
      <c r="AB710" s="34">
        <v>10759.616268122289</v>
      </c>
      <c r="AC710" s="34">
        <v>7021.12</v>
      </c>
      <c r="AD710" s="34">
        <v>1019.0703610014776</v>
      </c>
      <c r="AE710" s="34">
        <v>0</v>
      </c>
      <c r="AF710" s="34">
        <v>21620.766925730379</v>
      </c>
      <c r="AG710" s="136">
        <v>8794</v>
      </c>
      <c r="AH710" s="34">
        <v>20437.75</v>
      </c>
      <c r="AI710" s="34">
        <v>0</v>
      </c>
      <c r="AJ710" s="34">
        <v>1694.5</v>
      </c>
      <c r="AK710" s="34">
        <v>1694.5</v>
      </c>
      <c r="AL710" s="34">
        <v>8794</v>
      </c>
      <c r="AM710" s="34">
        <v>18743.25</v>
      </c>
      <c r="AN710" s="34">
        <v>9949.25</v>
      </c>
      <c r="AO710" s="34">
        <v>82979.936434000003</v>
      </c>
      <c r="AP710" s="34">
        <v>71336.186434000003</v>
      </c>
      <c r="AQ710" s="34">
        <v>11643.75</v>
      </c>
      <c r="AR710" s="34">
        <v>-33132</v>
      </c>
      <c r="AS710" s="34">
        <v>0</v>
      </c>
    </row>
    <row r="711" spans="2:45" s="1" customFormat="1" ht="14.25" x14ac:dyDescent="0.2">
      <c r="B711" s="31" t="s">
        <v>4794</v>
      </c>
      <c r="C711" s="32" t="s">
        <v>1037</v>
      </c>
      <c r="D711" s="31" t="s">
        <v>1038</v>
      </c>
      <c r="E711" s="31" t="s">
        <v>13</v>
      </c>
      <c r="F711" s="31" t="s">
        <v>11</v>
      </c>
      <c r="G711" s="31" t="s">
        <v>19</v>
      </c>
      <c r="H711" s="31" t="s">
        <v>73</v>
      </c>
      <c r="I711" s="31" t="s">
        <v>10</v>
      </c>
      <c r="J711" s="31" t="s">
        <v>12</v>
      </c>
      <c r="K711" s="31" t="s">
        <v>1039</v>
      </c>
      <c r="L711" s="33">
        <v>3630</v>
      </c>
      <c r="M711" s="150">
        <v>106370.16126000001</v>
      </c>
      <c r="N711" s="34">
        <v>-97676</v>
      </c>
      <c r="O711" s="34">
        <v>34632.485745623795</v>
      </c>
      <c r="P711" s="30">
        <v>76248.161260000023</v>
      </c>
      <c r="Q711" s="35">
        <v>11531.609511000001</v>
      </c>
      <c r="R711" s="36">
        <v>0</v>
      </c>
      <c r="S711" s="36">
        <v>6536.3298982882243</v>
      </c>
      <c r="T711" s="36">
        <v>723.67010171177571</v>
      </c>
      <c r="U711" s="37">
        <v>7260.039149573463</v>
      </c>
      <c r="V711" s="38">
        <v>18791.648660573464</v>
      </c>
      <c r="W711" s="34">
        <v>95039.809920573491</v>
      </c>
      <c r="X711" s="34">
        <v>12255.618559288225</v>
      </c>
      <c r="Y711" s="33">
        <v>82784.191361285266</v>
      </c>
      <c r="Z711" s="144">
        <v>0</v>
      </c>
      <c r="AA711" s="34">
        <v>18255.825563079499</v>
      </c>
      <c r="AB711" s="34">
        <v>19485.414064873719</v>
      </c>
      <c r="AC711" s="34">
        <v>15215.92</v>
      </c>
      <c r="AD711" s="34">
        <v>5760.7870672076897</v>
      </c>
      <c r="AE711" s="34">
        <v>0</v>
      </c>
      <c r="AF711" s="34">
        <v>58717.946695160907</v>
      </c>
      <c r="AG711" s="136">
        <v>101810</v>
      </c>
      <c r="AH711" s="34">
        <v>101810</v>
      </c>
      <c r="AI711" s="34">
        <v>3500</v>
      </c>
      <c r="AJ711" s="34">
        <v>3500</v>
      </c>
      <c r="AK711" s="34">
        <v>0</v>
      </c>
      <c r="AL711" s="34">
        <v>98310</v>
      </c>
      <c r="AM711" s="34">
        <v>98310</v>
      </c>
      <c r="AN711" s="34">
        <v>0</v>
      </c>
      <c r="AO711" s="34">
        <v>76248.161260000023</v>
      </c>
      <c r="AP711" s="34">
        <v>76248.161260000023</v>
      </c>
      <c r="AQ711" s="34">
        <v>0</v>
      </c>
      <c r="AR711" s="34">
        <v>-97676</v>
      </c>
      <c r="AS711" s="34">
        <v>0</v>
      </c>
    </row>
    <row r="712" spans="2:45" s="1" customFormat="1" ht="14.25" x14ac:dyDescent="0.2">
      <c r="B712" s="31" t="s">
        <v>4794</v>
      </c>
      <c r="C712" s="32" t="s">
        <v>574</v>
      </c>
      <c r="D712" s="31" t="s">
        <v>575</v>
      </c>
      <c r="E712" s="31" t="s">
        <v>13</v>
      </c>
      <c r="F712" s="31" t="s">
        <v>11</v>
      </c>
      <c r="G712" s="31" t="s">
        <v>19</v>
      </c>
      <c r="H712" s="31" t="s">
        <v>73</v>
      </c>
      <c r="I712" s="31" t="s">
        <v>10</v>
      </c>
      <c r="J712" s="31" t="s">
        <v>12</v>
      </c>
      <c r="K712" s="31" t="s">
        <v>576</v>
      </c>
      <c r="L712" s="33">
        <v>4492</v>
      </c>
      <c r="M712" s="150">
        <v>106591.00517300001</v>
      </c>
      <c r="N712" s="34">
        <v>-124864</v>
      </c>
      <c r="O712" s="34">
        <v>55179.182282182453</v>
      </c>
      <c r="P712" s="30">
        <v>27341.185173000005</v>
      </c>
      <c r="Q712" s="35">
        <v>10601.943714000001</v>
      </c>
      <c r="R712" s="36">
        <v>0</v>
      </c>
      <c r="S712" s="36">
        <v>3385.6079371441579</v>
      </c>
      <c r="T712" s="36">
        <v>16801.688694484328</v>
      </c>
      <c r="U712" s="37">
        <v>20187.405491690814</v>
      </c>
      <c r="V712" s="38">
        <v>30789.349205690814</v>
      </c>
      <c r="W712" s="34">
        <v>58130.53437869082</v>
      </c>
      <c r="X712" s="34">
        <v>26546.475222326611</v>
      </c>
      <c r="Y712" s="33">
        <v>31584.059156364208</v>
      </c>
      <c r="Z712" s="144">
        <v>0</v>
      </c>
      <c r="AA712" s="34">
        <v>17629.730405167335</v>
      </c>
      <c r="AB712" s="34">
        <v>22301.174002293203</v>
      </c>
      <c r="AC712" s="34">
        <v>18829.169999999998</v>
      </c>
      <c r="AD712" s="34">
        <v>3306.2028782749999</v>
      </c>
      <c r="AE712" s="34">
        <v>0</v>
      </c>
      <c r="AF712" s="34">
        <v>62066.27728573553</v>
      </c>
      <c r="AG712" s="136">
        <v>0</v>
      </c>
      <c r="AH712" s="34">
        <v>51724.179999999993</v>
      </c>
      <c r="AI712" s="34">
        <v>0</v>
      </c>
      <c r="AJ712" s="34">
        <v>1458.7</v>
      </c>
      <c r="AK712" s="34">
        <v>1458.7</v>
      </c>
      <c r="AL712" s="34">
        <v>0</v>
      </c>
      <c r="AM712" s="34">
        <v>50265.479999999996</v>
      </c>
      <c r="AN712" s="34">
        <v>50265.479999999996</v>
      </c>
      <c r="AO712" s="34">
        <v>27341.185173000005</v>
      </c>
      <c r="AP712" s="34">
        <v>-24382.994826999988</v>
      </c>
      <c r="AQ712" s="34">
        <v>51724.179999999993</v>
      </c>
      <c r="AR712" s="34">
        <v>-124864</v>
      </c>
      <c r="AS712" s="34">
        <v>0</v>
      </c>
    </row>
    <row r="713" spans="2:45" s="1" customFormat="1" ht="14.25" x14ac:dyDescent="0.2">
      <c r="B713" s="31" t="s">
        <v>4794</v>
      </c>
      <c r="C713" s="32" t="s">
        <v>394</v>
      </c>
      <c r="D713" s="31" t="s">
        <v>395</v>
      </c>
      <c r="E713" s="31" t="s">
        <v>13</v>
      </c>
      <c r="F713" s="31" t="s">
        <v>11</v>
      </c>
      <c r="G713" s="31" t="s">
        <v>19</v>
      </c>
      <c r="H713" s="31" t="s">
        <v>73</v>
      </c>
      <c r="I713" s="31" t="s">
        <v>10</v>
      </c>
      <c r="J713" s="31" t="s">
        <v>12</v>
      </c>
      <c r="K713" s="31" t="s">
        <v>396</v>
      </c>
      <c r="L713" s="33">
        <v>3862</v>
      </c>
      <c r="M713" s="150">
        <v>92516.208329000001</v>
      </c>
      <c r="N713" s="34">
        <v>-50667</v>
      </c>
      <c r="O713" s="34">
        <v>8663.0016301140931</v>
      </c>
      <c r="P713" s="30">
        <v>153795.70832899999</v>
      </c>
      <c r="Q713" s="35">
        <v>5559.1157270000003</v>
      </c>
      <c r="R713" s="36">
        <v>0</v>
      </c>
      <c r="S713" s="36">
        <v>4083.7340457158539</v>
      </c>
      <c r="T713" s="36">
        <v>3640.2659542841461</v>
      </c>
      <c r="U713" s="37">
        <v>7724.0416516949635</v>
      </c>
      <c r="V713" s="38">
        <v>13283.157378694963</v>
      </c>
      <c r="W713" s="34">
        <v>167078.86570769496</v>
      </c>
      <c r="X713" s="34">
        <v>7657.0013357158459</v>
      </c>
      <c r="Y713" s="33">
        <v>159421.86437197911</v>
      </c>
      <c r="Z713" s="144">
        <v>0</v>
      </c>
      <c r="AA713" s="34">
        <v>8253.2827911320073</v>
      </c>
      <c r="AB713" s="34">
        <v>18998.12676618281</v>
      </c>
      <c r="AC713" s="34">
        <v>16188.4</v>
      </c>
      <c r="AD713" s="34">
        <v>2229.8501324812496</v>
      </c>
      <c r="AE713" s="34">
        <v>0</v>
      </c>
      <c r="AF713" s="34">
        <v>45669.65968979607</v>
      </c>
      <c r="AG713" s="136">
        <v>143540</v>
      </c>
      <c r="AH713" s="34">
        <v>147662.5</v>
      </c>
      <c r="AI713" s="34">
        <v>0</v>
      </c>
      <c r="AJ713" s="34">
        <v>4122.5</v>
      </c>
      <c r="AK713" s="34">
        <v>4122.5</v>
      </c>
      <c r="AL713" s="34">
        <v>143540</v>
      </c>
      <c r="AM713" s="34">
        <v>143540</v>
      </c>
      <c r="AN713" s="34">
        <v>0</v>
      </c>
      <c r="AO713" s="34">
        <v>153795.70832899999</v>
      </c>
      <c r="AP713" s="34">
        <v>149673.20832899999</v>
      </c>
      <c r="AQ713" s="34">
        <v>4122.5</v>
      </c>
      <c r="AR713" s="34">
        <v>-50667</v>
      </c>
      <c r="AS713" s="34">
        <v>0</v>
      </c>
    </row>
    <row r="714" spans="2:45" s="1" customFormat="1" ht="14.25" x14ac:dyDescent="0.2">
      <c r="B714" s="31" t="s">
        <v>4794</v>
      </c>
      <c r="C714" s="32" t="s">
        <v>635</v>
      </c>
      <c r="D714" s="31" t="s">
        <v>636</v>
      </c>
      <c r="E714" s="31" t="s">
        <v>13</v>
      </c>
      <c r="F714" s="31" t="s">
        <v>11</v>
      </c>
      <c r="G714" s="31" t="s">
        <v>19</v>
      </c>
      <c r="H714" s="31" t="s">
        <v>73</v>
      </c>
      <c r="I714" s="31" t="s">
        <v>10</v>
      </c>
      <c r="J714" s="31" t="s">
        <v>21</v>
      </c>
      <c r="K714" s="31" t="s">
        <v>637</v>
      </c>
      <c r="L714" s="33">
        <v>483</v>
      </c>
      <c r="M714" s="150">
        <v>32517.231275999999</v>
      </c>
      <c r="N714" s="34">
        <v>-24979</v>
      </c>
      <c r="O714" s="34">
        <v>10936.937336388426</v>
      </c>
      <c r="P714" s="30">
        <v>11996.231275999999</v>
      </c>
      <c r="Q714" s="35">
        <v>606.74687900000004</v>
      </c>
      <c r="R714" s="36">
        <v>0</v>
      </c>
      <c r="S714" s="36">
        <v>394.29647428586571</v>
      </c>
      <c r="T714" s="36">
        <v>571.70352571413423</v>
      </c>
      <c r="U714" s="37">
        <v>966.00520915812194</v>
      </c>
      <c r="V714" s="38">
        <v>1572.752088158122</v>
      </c>
      <c r="W714" s="34">
        <v>13568.983364158121</v>
      </c>
      <c r="X714" s="34">
        <v>739.30588928586621</v>
      </c>
      <c r="Y714" s="33">
        <v>12829.677474872255</v>
      </c>
      <c r="Z714" s="144">
        <v>0</v>
      </c>
      <c r="AA714" s="34">
        <v>9218.0091471327505</v>
      </c>
      <c r="AB714" s="34">
        <v>3943.9977119487039</v>
      </c>
      <c r="AC714" s="34">
        <v>3180.6899999999996</v>
      </c>
      <c r="AD714" s="34">
        <v>216.11216959999996</v>
      </c>
      <c r="AE714" s="34">
        <v>0</v>
      </c>
      <c r="AF714" s="34">
        <v>16558.809028681455</v>
      </c>
      <c r="AG714" s="136">
        <v>7084</v>
      </c>
      <c r="AH714" s="34">
        <v>7684</v>
      </c>
      <c r="AI714" s="34">
        <v>0</v>
      </c>
      <c r="AJ714" s="34">
        <v>600</v>
      </c>
      <c r="AK714" s="34">
        <v>600</v>
      </c>
      <c r="AL714" s="34">
        <v>7084</v>
      </c>
      <c r="AM714" s="34">
        <v>7084</v>
      </c>
      <c r="AN714" s="34">
        <v>0</v>
      </c>
      <c r="AO714" s="34">
        <v>11996.231275999999</v>
      </c>
      <c r="AP714" s="34">
        <v>11396.231275999999</v>
      </c>
      <c r="AQ714" s="34">
        <v>600</v>
      </c>
      <c r="AR714" s="34">
        <v>-24979</v>
      </c>
      <c r="AS714" s="34">
        <v>0</v>
      </c>
    </row>
    <row r="715" spans="2:45" s="1" customFormat="1" ht="14.25" x14ac:dyDescent="0.2">
      <c r="B715" s="31" t="s">
        <v>4794</v>
      </c>
      <c r="C715" s="32" t="s">
        <v>2344</v>
      </c>
      <c r="D715" s="31" t="s">
        <v>2345</v>
      </c>
      <c r="E715" s="31" t="s">
        <v>13</v>
      </c>
      <c r="F715" s="31" t="s">
        <v>11</v>
      </c>
      <c r="G715" s="31" t="s">
        <v>19</v>
      </c>
      <c r="H715" s="31" t="s">
        <v>73</v>
      </c>
      <c r="I715" s="31" t="s">
        <v>10</v>
      </c>
      <c r="J715" s="31" t="s">
        <v>21</v>
      </c>
      <c r="K715" s="31" t="s">
        <v>2346</v>
      </c>
      <c r="L715" s="33">
        <v>339</v>
      </c>
      <c r="M715" s="150">
        <v>11356.350783000002</v>
      </c>
      <c r="N715" s="34">
        <v>-5902</v>
      </c>
      <c r="O715" s="34">
        <v>2740.2705995891965</v>
      </c>
      <c r="P715" s="30">
        <v>9696.7448613000015</v>
      </c>
      <c r="Q715" s="35">
        <v>511.73804999999999</v>
      </c>
      <c r="R715" s="36">
        <v>0</v>
      </c>
      <c r="S715" s="36">
        <v>584.73528000022452</v>
      </c>
      <c r="T715" s="36">
        <v>93.26471999977548</v>
      </c>
      <c r="U715" s="37">
        <v>678.0036561171911</v>
      </c>
      <c r="V715" s="38">
        <v>1189.7417061171911</v>
      </c>
      <c r="W715" s="34">
        <v>10886.486567417192</v>
      </c>
      <c r="X715" s="34">
        <v>1096.3786500002243</v>
      </c>
      <c r="Y715" s="33">
        <v>9790.1079174169681</v>
      </c>
      <c r="Z715" s="144">
        <v>0</v>
      </c>
      <c r="AA715" s="34">
        <v>1422.8759655658282</v>
      </c>
      <c r="AB715" s="34">
        <v>1749.6913558574406</v>
      </c>
      <c r="AC715" s="34">
        <v>2448.41</v>
      </c>
      <c r="AD715" s="34">
        <v>394.55783322500002</v>
      </c>
      <c r="AE715" s="34">
        <v>0</v>
      </c>
      <c r="AF715" s="34">
        <v>6015.535154648268</v>
      </c>
      <c r="AG715" s="136">
        <v>0</v>
      </c>
      <c r="AH715" s="34">
        <v>4451.3940782999998</v>
      </c>
      <c r="AI715" s="34">
        <v>0</v>
      </c>
      <c r="AJ715" s="34">
        <v>1135.6350783000003</v>
      </c>
      <c r="AK715" s="34">
        <v>1135.6350783000003</v>
      </c>
      <c r="AL715" s="34">
        <v>0</v>
      </c>
      <c r="AM715" s="34">
        <v>3315.7589999999996</v>
      </c>
      <c r="AN715" s="34">
        <v>3315.7589999999996</v>
      </c>
      <c r="AO715" s="34">
        <v>9696.7448613000015</v>
      </c>
      <c r="AP715" s="34">
        <v>5245.3507830000017</v>
      </c>
      <c r="AQ715" s="34">
        <v>4451.3940782999998</v>
      </c>
      <c r="AR715" s="34">
        <v>-5902</v>
      </c>
      <c r="AS715" s="34">
        <v>0</v>
      </c>
    </row>
    <row r="716" spans="2:45" s="1" customFormat="1" ht="14.25" x14ac:dyDescent="0.2">
      <c r="B716" s="31" t="s">
        <v>4794</v>
      </c>
      <c r="C716" s="32" t="s">
        <v>805</v>
      </c>
      <c r="D716" s="31" t="s">
        <v>806</v>
      </c>
      <c r="E716" s="31" t="s">
        <v>13</v>
      </c>
      <c r="F716" s="31" t="s">
        <v>11</v>
      </c>
      <c r="G716" s="31" t="s">
        <v>19</v>
      </c>
      <c r="H716" s="31" t="s">
        <v>36</v>
      </c>
      <c r="I716" s="31" t="s">
        <v>10</v>
      </c>
      <c r="J716" s="31" t="s">
        <v>12</v>
      </c>
      <c r="K716" s="31" t="s">
        <v>807</v>
      </c>
      <c r="L716" s="33">
        <v>3200</v>
      </c>
      <c r="M716" s="150">
        <v>205618.64032500001</v>
      </c>
      <c r="N716" s="34">
        <v>-35318.9</v>
      </c>
      <c r="O716" s="34">
        <v>9334.1313529992658</v>
      </c>
      <c r="P716" s="30">
        <v>157108.74032500002</v>
      </c>
      <c r="Q716" s="35">
        <v>9480.8813480000008</v>
      </c>
      <c r="R716" s="36">
        <v>0</v>
      </c>
      <c r="S716" s="36">
        <v>7145.2762754313153</v>
      </c>
      <c r="T716" s="36">
        <v>-40.276477977036848</v>
      </c>
      <c r="U716" s="37">
        <v>7105.0381111886481</v>
      </c>
      <c r="V716" s="38">
        <v>16585.919459188648</v>
      </c>
      <c r="W716" s="34">
        <v>173694.65978418867</v>
      </c>
      <c r="X716" s="34">
        <v>13397.393016431306</v>
      </c>
      <c r="Y716" s="33">
        <v>160297.26676775736</v>
      </c>
      <c r="Z716" s="144">
        <v>4044.0592652712139</v>
      </c>
      <c r="AA716" s="34">
        <v>6825.0449516196368</v>
      </c>
      <c r="AB716" s="34">
        <v>16986.633589666617</v>
      </c>
      <c r="AC716" s="34">
        <v>13413.48</v>
      </c>
      <c r="AD716" s="34">
        <v>5034.92089167228</v>
      </c>
      <c r="AE716" s="34">
        <v>540.32000000000005</v>
      </c>
      <c r="AF716" s="34">
        <v>46844.458698229748</v>
      </c>
      <c r="AG716" s="136">
        <v>52382</v>
      </c>
      <c r="AH716" s="34">
        <v>59662</v>
      </c>
      <c r="AI716" s="34">
        <v>1832</v>
      </c>
      <c r="AJ716" s="34">
        <v>9112</v>
      </c>
      <c r="AK716" s="34">
        <v>7280</v>
      </c>
      <c r="AL716" s="34">
        <v>50550</v>
      </c>
      <c r="AM716" s="34">
        <v>50550</v>
      </c>
      <c r="AN716" s="34">
        <v>0</v>
      </c>
      <c r="AO716" s="34">
        <v>157108.74032500002</v>
      </c>
      <c r="AP716" s="34">
        <v>149828.74032500002</v>
      </c>
      <c r="AQ716" s="34">
        <v>7280</v>
      </c>
      <c r="AR716" s="34">
        <v>-47928</v>
      </c>
      <c r="AS716" s="34">
        <v>12609.099999999999</v>
      </c>
    </row>
    <row r="717" spans="2:45" s="1" customFormat="1" ht="14.25" x14ac:dyDescent="0.2">
      <c r="B717" s="31" t="s">
        <v>4794</v>
      </c>
      <c r="C717" s="32" t="s">
        <v>1370</v>
      </c>
      <c r="D717" s="31" t="s">
        <v>1371</v>
      </c>
      <c r="E717" s="31" t="s">
        <v>13</v>
      </c>
      <c r="F717" s="31" t="s">
        <v>11</v>
      </c>
      <c r="G717" s="31" t="s">
        <v>19</v>
      </c>
      <c r="H717" s="31" t="s">
        <v>36</v>
      </c>
      <c r="I717" s="31" t="s">
        <v>10</v>
      </c>
      <c r="J717" s="31" t="s">
        <v>12</v>
      </c>
      <c r="K717" s="31" t="s">
        <v>1372</v>
      </c>
      <c r="L717" s="33">
        <v>2783</v>
      </c>
      <c r="M717" s="150">
        <v>82358.358357999998</v>
      </c>
      <c r="N717" s="34">
        <v>-60343</v>
      </c>
      <c r="O717" s="34">
        <v>45028.408417291073</v>
      </c>
      <c r="P717" s="30">
        <v>39124.128357999994</v>
      </c>
      <c r="Q717" s="35">
        <v>4340.0024400000002</v>
      </c>
      <c r="R717" s="36">
        <v>0</v>
      </c>
      <c r="S717" s="36">
        <v>2813.3200297153662</v>
      </c>
      <c r="T717" s="36">
        <v>3437.3495710287771</v>
      </c>
      <c r="U717" s="37">
        <v>6250.7033075001673</v>
      </c>
      <c r="V717" s="38">
        <v>10590.705747500167</v>
      </c>
      <c r="W717" s="34">
        <v>49714.834105500166</v>
      </c>
      <c r="X717" s="34">
        <v>9300.9077010064429</v>
      </c>
      <c r="Y717" s="33">
        <v>40413.926404493723</v>
      </c>
      <c r="Z717" s="144">
        <v>0</v>
      </c>
      <c r="AA717" s="34">
        <v>3219.7591603626656</v>
      </c>
      <c r="AB717" s="34">
        <v>21291.06961181881</v>
      </c>
      <c r="AC717" s="34">
        <v>11665.54</v>
      </c>
      <c r="AD717" s="34">
        <v>1244.0999175163304</v>
      </c>
      <c r="AE717" s="34">
        <v>61.77</v>
      </c>
      <c r="AF717" s="34">
        <v>37482.238689697806</v>
      </c>
      <c r="AG717" s="136">
        <v>27867</v>
      </c>
      <c r="AH717" s="34">
        <v>38331.769999999997</v>
      </c>
      <c r="AI717" s="34">
        <v>0</v>
      </c>
      <c r="AJ717" s="34">
        <v>7190</v>
      </c>
      <c r="AK717" s="34">
        <v>7190</v>
      </c>
      <c r="AL717" s="34">
        <v>27867</v>
      </c>
      <c r="AM717" s="34">
        <v>31141.769999999997</v>
      </c>
      <c r="AN717" s="34">
        <v>3274.7699999999968</v>
      </c>
      <c r="AO717" s="34">
        <v>39124.128357999994</v>
      </c>
      <c r="AP717" s="34">
        <v>28659.358357999998</v>
      </c>
      <c r="AQ717" s="34">
        <v>10464.769999999997</v>
      </c>
      <c r="AR717" s="34">
        <v>-60343</v>
      </c>
      <c r="AS717" s="34">
        <v>0</v>
      </c>
    </row>
    <row r="718" spans="2:45" s="1" customFormat="1" ht="14.25" x14ac:dyDescent="0.2">
      <c r="B718" s="31" t="s">
        <v>4794</v>
      </c>
      <c r="C718" s="32" t="s">
        <v>195</v>
      </c>
      <c r="D718" s="31" t="s">
        <v>196</v>
      </c>
      <c r="E718" s="31" t="s">
        <v>13</v>
      </c>
      <c r="F718" s="31" t="s">
        <v>11</v>
      </c>
      <c r="G718" s="31" t="s">
        <v>19</v>
      </c>
      <c r="H718" s="31" t="s">
        <v>36</v>
      </c>
      <c r="I718" s="31" t="s">
        <v>10</v>
      </c>
      <c r="J718" s="31" t="s">
        <v>12</v>
      </c>
      <c r="K718" s="31" t="s">
        <v>197</v>
      </c>
      <c r="L718" s="33">
        <v>2306</v>
      </c>
      <c r="M718" s="150">
        <v>65857.236397000001</v>
      </c>
      <c r="N718" s="34">
        <v>3773.4000000000015</v>
      </c>
      <c r="O718" s="34">
        <v>0</v>
      </c>
      <c r="P718" s="30">
        <v>101128.63639699999</v>
      </c>
      <c r="Q718" s="35">
        <v>4372.3710369999999</v>
      </c>
      <c r="R718" s="36">
        <v>0</v>
      </c>
      <c r="S718" s="36">
        <v>3431.2222182870319</v>
      </c>
      <c r="T718" s="36">
        <v>1180.7777817129681</v>
      </c>
      <c r="U718" s="37">
        <v>4612.0248702249055</v>
      </c>
      <c r="V718" s="38">
        <v>8984.3959072249054</v>
      </c>
      <c r="W718" s="34">
        <v>110113.03230422491</v>
      </c>
      <c r="X718" s="34">
        <v>6433.5416592870315</v>
      </c>
      <c r="Y718" s="33">
        <v>103679.49064493788</v>
      </c>
      <c r="Z718" s="144">
        <v>0</v>
      </c>
      <c r="AA718" s="34">
        <v>2540.0757628846013</v>
      </c>
      <c r="AB718" s="34">
        <v>16475.718025175775</v>
      </c>
      <c r="AC718" s="34">
        <v>9666.09</v>
      </c>
      <c r="AD718" s="34">
        <v>8739.3217212749987</v>
      </c>
      <c r="AE718" s="34">
        <v>0</v>
      </c>
      <c r="AF718" s="34">
        <v>37421.20550933537</v>
      </c>
      <c r="AG718" s="136">
        <v>60183</v>
      </c>
      <c r="AH718" s="34">
        <v>62778</v>
      </c>
      <c r="AI718" s="34">
        <v>0</v>
      </c>
      <c r="AJ718" s="34">
        <v>2595</v>
      </c>
      <c r="AK718" s="34">
        <v>2595</v>
      </c>
      <c r="AL718" s="34">
        <v>60183</v>
      </c>
      <c r="AM718" s="34">
        <v>60183</v>
      </c>
      <c r="AN718" s="34">
        <v>0</v>
      </c>
      <c r="AO718" s="34">
        <v>101128.63639699999</v>
      </c>
      <c r="AP718" s="34">
        <v>98533.636396999995</v>
      </c>
      <c r="AQ718" s="34">
        <v>2595</v>
      </c>
      <c r="AR718" s="34">
        <v>-23899</v>
      </c>
      <c r="AS718" s="34">
        <v>27672.400000000001</v>
      </c>
    </row>
    <row r="719" spans="2:45" s="1" customFormat="1" ht="14.25" x14ac:dyDescent="0.2">
      <c r="B719" s="31" t="s">
        <v>4794</v>
      </c>
      <c r="C719" s="32" t="s">
        <v>400</v>
      </c>
      <c r="D719" s="31" t="s">
        <v>401</v>
      </c>
      <c r="E719" s="31" t="s">
        <v>13</v>
      </c>
      <c r="F719" s="31" t="s">
        <v>11</v>
      </c>
      <c r="G719" s="31" t="s">
        <v>19</v>
      </c>
      <c r="H719" s="31" t="s">
        <v>36</v>
      </c>
      <c r="I719" s="31" t="s">
        <v>10</v>
      </c>
      <c r="J719" s="31" t="s">
        <v>12</v>
      </c>
      <c r="K719" s="31" t="s">
        <v>402</v>
      </c>
      <c r="L719" s="33">
        <v>4090</v>
      </c>
      <c r="M719" s="150">
        <v>163408.69401799998</v>
      </c>
      <c r="N719" s="34">
        <v>-51606</v>
      </c>
      <c r="O719" s="34">
        <v>8679.443737448204</v>
      </c>
      <c r="P719" s="30">
        <v>164222.69401799998</v>
      </c>
      <c r="Q719" s="35">
        <v>6439.6609200000003</v>
      </c>
      <c r="R719" s="36">
        <v>0</v>
      </c>
      <c r="S719" s="36">
        <v>3691.0022400014177</v>
      </c>
      <c r="T719" s="36">
        <v>4488.9977599985823</v>
      </c>
      <c r="U719" s="37">
        <v>8180.0441106764374</v>
      </c>
      <c r="V719" s="38">
        <v>14619.705030676438</v>
      </c>
      <c r="W719" s="34">
        <v>178842.39904867642</v>
      </c>
      <c r="X719" s="34">
        <v>6920.6292000014219</v>
      </c>
      <c r="Y719" s="33">
        <v>171921.769848675</v>
      </c>
      <c r="Z719" s="144">
        <v>0</v>
      </c>
      <c r="AA719" s="34">
        <v>5314.4126970770621</v>
      </c>
      <c r="AB719" s="34">
        <v>23010.133205517977</v>
      </c>
      <c r="AC719" s="34">
        <v>17144.11</v>
      </c>
      <c r="AD719" s="34">
        <v>2514.2283957375003</v>
      </c>
      <c r="AE719" s="34">
        <v>1718.71</v>
      </c>
      <c r="AF719" s="34">
        <v>49701.594298332544</v>
      </c>
      <c r="AG719" s="136">
        <v>89560</v>
      </c>
      <c r="AH719" s="34">
        <v>99726</v>
      </c>
      <c r="AI719" s="34">
        <v>0</v>
      </c>
      <c r="AJ719" s="34">
        <v>10166</v>
      </c>
      <c r="AK719" s="34">
        <v>10166</v>
      </c>
      <c r="AL719" s="34">
        <v>89560</v>
      </c>
      <c r="AM719" s="34">
        <v>89560</v>
      </c>
      <c r="AN719" s="34">
        <v>0</v>
      </c>
      <c r="AO719" s="34">
        <v>164222.69401799998</v>
      </c>
      <c r="AP719" s="34">
        <v>154056.69401799998</v>
      </c>
      <c r="AQ719" s="34">
        <v>10166</v>
      </c>
      <c r="AR719" s="34">
        <v>-51606</v>
      </c>
      <c r="AS719" s="34">
        <v>0</v>
      </c>
    </row>
    <row r="720" spans="2:45" s="1" customFormat="1" ht="14.25" x14ac:dyDescent="0.2">
      <c r="B720" s="31" t="s">
        <v>4794</v>
      </c>
      <c r="C720" s="32" t="s">
        <v>4036</v>
      </c>
      <c r="D720" s="31" t="s">
        <v>4037</v>
      </c>
      <c r="E720" s="31" t="s">
        <v>13</v>
      </c>
      <c r="F720" s="31" t="s">
        <v>11</v>
      </c>
      <c r="G720" s="31" t="s">
        <v>19</v>
      </c>
      <c r="H720" s="31" t="s">
        <v>36</v>
      </c>
      <c r="I720" s="31" t="s">
        <v>10</v>
      </c>
      <c r="J720" s="31" t="s">
        <v>12</v>
      </c>
      <c r="K720" s="31" t="s">
        <v>4038</v>
      </c>
      <c r="L720" s="33">
        <v>2383</v>
      </c>
      <c r="M720" s="150">
        <v>118308.23988700002</v>
      </c>
      <c r="N720" s="34">
        <v>93967.200000000012</v>
      </c>
      <c r="O720" s="34">
        <v>0</v>
      </c>
      <c r="P720" s="30">
        <v>200405.209887</v>
      </c>
      <c r="Q720" s="35">
        <v>4645.9810399999997</v>
      </c>
      <c r="R720" s="36">
        <v>0</v>
      </c>
      <c r="S720" s="36">
        <v>4202.8867337158999</v>
      </c>
      <c r="T720" s="36">
        <v>563.11326628410006</v>
      </c>
      <c r="U720" s="37">
        <v>4766.0257006704032</v>
      </c>
      <c r="V720" s="38">
        <v>9412.0067406704038</v>
      </c>
      <c r="W720" s="34">
        <v>209817.21662767039</v>
      </c>
      <c r="X720" s="34">
        <v>7880.4126257158641</v>
      </c>
      <c r="Y720" s="33">
        <v>201936.80400195453</v>
      </c>
      <c r="Z720" s="144">
        <v>0</v>
      </c>
      <c r="AA720" s="34">
        <v>3469.4705368762161</v>
      </c>
      <c r="AB720" s="34">
        <v>19632.610056963567</v>
      </c>
      <c r="AC720" s="34">
        <v>9988.85</v>
      </c>
      <c r="AD720" s="34">
        <v>1383.284987775</v>
      </c>
      <c r="AE720" s="34">
        <v>0</v>
      </c>
      <c r="AF720" s="34">
        <v>34474.215581614779</v>
      </c>
      <c r="AG720" s="136">
        <v>12103</v>
      </c>
      <c r="AH720" s="34">
        <v>31465.77</v>
      </c>
      <c r="AI720" s="34">
        <v>0</v>
      </c>
      <c r="AJ720" s="34">
        <v>4800</v>
      </c>
      <c r="AK720" s="34">
        <v>4800</v>
      </c>
      <c r="AL720" s="34">
        <v>12103</v>
      </c>
      <c r="AM720" s="34">
        <v>26665.77</v>
      </c>
      <c r="AN720" s="34">
        <v>14562.77</v>
      </c>
      <c r="AO720" s="34">
        <v>200405.209887</v>
      </c>
      <c r="AP720" s="34">
        <v>181042.43988700002</v>
      </c>
      <c r="AQ720" s="34">
        <v>19362.76999999999</v>
      </c>
      <c r="AR720" s="34">
        <v>-53716</v>
      </c>
      <c r="AS720" s="34">
        <v>147683.20000000001</v>
      </c>
    </row>
    <row r="721" spans="2:45" s="1" customFormat="1" ht="14.25" x14ac:dyDescent="0.2">
      <c r="B721" s="31" t="s">
        <v>4794</v>
      </c>
      <c r="C721" s="32" t="s">
        <v>4581</v>
      </c>
      <c r="D721" s="31" t="s">
        <v>4582</v>
      </c>
      <c r="E721" s="31" t="s">
        <v>13</v>
      </c>
      <c r="F721" s="31" t="s">
        <v>11</v>
      </c>
      <c r="G721" s="31" t="s">
        <v>19</v>
      </c>
      <c r="H721" s="31" t="s">
        <v>36</v>
      </c>
      <c r="I721" s="31" t="s">
        <v>10</v>
      </c>
      <c r="J721" s="31" t="s">
        <v>14</v>
      </c>
      <c r="K721" s="31" t="s">
        <v>4583</v>
      </c>
      <c r="L721" s="33">
        <v>5034</v>
      </c>
      <c r="M721" s="150">
        <v>118543.317305</v>
      </c>
      <c r="N721" s="34">
        <v>-46711</v>
      </c>
      <c r="O721" s="34">
        <v>22103.529338173816</v>
      </c>
      <c r="P721" s="30">
        <v>93058.649035500013</v>
      </c>
      <c r="Q721" s="35">
        <v>12136.80834</v>
      </c>
      <c r="R721" s="36">
        <v>0</v>
      </c>
      <c r="S721" s="36">
        <v>6250.0336902881145</v>
      </c>
      <c r="T721" s="36">
        <v>3817.9663097118855</v>
      </c>
      <c r="U721" s="37">
        <v>10068.054291722538</v>
      </c>
      <c r="V721" s="38">
        <v>22204.862631722535</v>
      </c>
      <c r="W721" s="34">
        <v>115263.51166722254</v>
      </c>
      <c r="X721" s="34">
        <v>11718.8131692881</v>
      </c>
      <c r="Y721" s="33">
        <v>103544.69849793444</v>
      </c>
      <c r="Z721" s="144">
        <v>0</v>
      </c>
      <c r="AA721" s="34">
        <v>18468.395918769296</v>
      </c>
      <c r="AB721" s="34">
        <v>35715.855754550081</v>
      </c>
      <c r="AC721" s="34">
        <v>21101.08</v>
      </c>
      <c r="AD721" s="34">
        <v>6712.0787435000002</v>
      </c>
      <c r="AE721" s="34">
        <v>1437.81</v>
      </c>
      <c r="AF721" s="34">
        <v>83435.220416819371</v>
      </c>
      <c r="AG721" s="136">
        <v>127734</v>
      </c>
      <c r="AH721" s="34">
        <v>135326.33173050001</v>
      </c>
      <c r="AI721" s="34">
        <v>4262</v>
      </c>
      <c r="AJ721" s="34">
        <v>11854.331730500002</v>
      </c>
      <c r="AK721" s="34">
        <v>7592.3317305000019</v>
      </c>
      <c r="AL721" s="34">
        <v>123472</v>
      </c>
      <c r="AM721" s="34">
        <v>123472</v>
      </c>
      <c r="AN721" s="34">
        <v>0</v>
      </c>
      <c r="AO721" s="34">
        <v>93058.649035500013</v>
      </c>
      <c r="AP721" s="34">
        <v>85466.317305000004</v>
      </c>
      <c r="AQ721" s="34">
        <v>7592.3317305000091</v>
      </c>
      <c r="AR721" s="34">
        <v>-60843</v>
      </c>
      <c r="AS721" s="34">
        <v>14132</v>
      </c>
    </row>
    <row r="722" spans="2:45" s="1" customFormat="1" ht="14.25" x14ac:dyDescent="0.2">
      <c r="B722" s="31" t="s">
        <v>4794</v>
      </c>
      <c r="C722" s="32" t="s">
        <v>1859</v>
      </c>
      <c r="D722" s="31" t="s">
        <v>1860</v>
      </c>
      <c r="E722" s="31" t="s">
        <v>13</v>
      </c>
      <c r="F722" s="31" t="s">
        <v>11</v>
      </c>
      <c r="G722" s="31" t="s">
        <v>19</v>
      </c>
      <c r="H722" s="31" t="s">
        <v>36</v>
      </c>
      <c r="I722" s="31" t="s">
        <v>10</v>
      </c>
      <c r="J722" s="31" t="s">
        <v>12</v>
      </c>
      <c r="K722" s="31" t="s">
        <v>1861</v>
      </c>
      <c r="L722" s="33">
        <v>1283</v>
      </c>
      <c r="M722" s="150">
        <v>184872.79948799999</v>
      </c>
      <c r="N722" s="34">
        <v>-91408</v>
      </c>
      <c r="O722" s="34">
        <v>26433.169661981148</v>
      </c>
      <c r="P722" s="30">
        <v>119070.69948799998</v>
      </c>
      <c r="Q722" s="35">
        <v>719.88701800000001</v>
      </c>
      <c r="R722" s="36">
        <v>0</v>
      </c>
      <c r="S722" s="36">
        <v>822.5758034288873</v>
      </c>
      <c r="T722" s="36">
        <v>1743.4241965711126</v>
      </c>
      <c r="U722" s="37">
        <v>2566.0138371632929</v>
      </c>
      <c r="V722" s="38">
        <v>3285.9008551632928</v>
      </c>
      <c r="W722" s="34">
        <v>122356.60034316327</v>
      </c>
      <c r="X722" s="34">
        <v>1542.3296314288891</v>
      </c>
      <c r="Y722" s="33">
        <v>120814.27071173438</v>
      </c>
      <c r="Z722" s="144">
        <v>0</v>
      </c>
      <c r="AA722" s="34">
        <v>9771.8360445191629</v>
      </c>
      <c r="AB722" s="34">
        <v>12522.829920009142</v>
      </c>
      <c r="AC722" s="34">
        <v>5377.97</v>
      </c>
      <c r="AD722" s="34">
        <v>6470.0933982245006</v>
      </c>
      <c r="AE722" s="34">
        <v>4263.32</v>
      </c>
      <c r="AF722" s="34">
        <v>38406.049362752812</v>
      </c>
      <c r="AG722" s="136">
        <v>22666</v>
      </c>
      <c r="AH722" s="34">
        <v>25605.9</v>
      </c>
      <c r="AI722" s="34">
        <v>0</v>
      </c>
      <c r="AJ722" s="34">
        <v>2939.9</v>
      </c>
      <c r="AK722" s="34">
        <v>2939.9</v>
      </c>
      <c r="AL722" s="34">
        <v>22666</v>
      </c>
      <c r="AM722" s="34">
        <v>22666</v>
      </c>
      <c r="AN722" s="34">
        <v>0</v>
      </c>
      <c r="AO722" s="34">
        <v>119070.69948799998</v>
      </c>
      <c r="AP722" s="34">
        <v>116130.79948799999</v>
      </c>
      <c r="AQ722" s="34">
        <v>2939.8999999999942</v>
      </c>
      <c r="AR722" s="34">
        <v>-91408</v>
      </c>
      <c r="AS722" s="34">
        <v>0</v>
      </c>
    </row>
    <row r="723" spans="2:45" s="1" customFormat="1" ht="14.25" x14ac:dyDescent="0.2">
      <c r="B723" s="31" t="s">
        <v>4794</v>
      </c>
      <c r="C723" s="32" t="s">
        <v>3359</v>
      </c>
      <c r="D723" s="31" t="s">
        <v>3360</v>
      </c>
      <c r="E723" s="31" t="s">
        <v>13</v>
      </c>
      <c r="F723" s="31" t="s">
        <v>11</v>
      </c>
      <c r="G723" s="31" t="s">
        <v>19</v>
      </c>
      <c r="H723" s="31" t="s">
        <v>36</v>
      </c>
      <c r="I723" s="31" t="s">
        <v>10</v>
      </c>
      <c r="J723" s="31" t="s">
        <v>12</v>
      </c>
      <c r="K723" s="31" t="s">
        <v>3361</v>
      </c>
      <c r="L723" s="33">
        <v>3512</v>
      </c>
      <c r="M723" s="150">
        <v>593994.55933499988</v>
      </c>
      <c r="N723" s="34">
        <v>-249640</v>
      </c>
      <c r="O723" s="34">
        <v>147613.40758608136</v>
      </c>
      <c r="P723" s="30">
        <v>305342.43933499989</v>
      </c>
      <c r="Q723" s="35">
        <v>39130.819456999998</v>
      </c>
      <c r="R723" s="36">
        <v>0</v>
      </c>
      <c r="S723" s="36">
        <v>6842.7556480026269</v>
      </c>
      <c r="T723" s="36">
        <v>181.24435199737309</v>
      </c>
      <c r="U723" s="37">
        <v>7024.0378769427007</v>
      </c>
      <c r="V723" s="38">
        <v>46154.857333942695</v>
      </c>
      <c r="W723" s="34">
        <v>351497.29666894255</v>
      </c>
      <c r="X723" s="34">
        <v>12830.166840002581</v>
      </c>
      <c r="Y723" s="33">
        <v>338667.12982893997</v>
      </c>
      <c r="Z723" s="144">
        <v>16633.545872660281</v>
      </c>
      <c r="AA723" s="34">
        <v>18213.278833182187</v>
      </c>
      <c r="AB723" s="34">
        <v>24632.3717570841</v>
      </c>
      <c r="AC723" s="34">
        <v>14721.3</v>
      </c>
      <c r="AD723" s="34">
        <v>3039.15</v>
      </c>
      <c r="AE723" s="34">
        <v>1810.77</v>
      </c>
      <c r="AF723" s="34">
        <v>79050.416462926572</v>
      </c>
      <c r="AG723" s="136">
        <v>24000</v>
      </c>
      <c r="AH723" s="34">
        <v>43254.879999999997</v>
      </c>
      <c r="AI723" s="34">
        <v>0</v>
      </c>
      <c r="AJ723" s="34">
        <v>3955.6000000000004</v>
      </c>
      <c r="AK723" s="34">
        <v>3955.6000000000004</v>
      </c>
      <c r="AL723" s="34">
        <v>24000</v>
      </c>
      <c r="AM723" s="34">
        <v>39299.279999999999</v>
      </c>
      <c r="AN723" s="34">
        <v>15299.279999999999</v>
      </c>
      <c r="AO723" s="34">
        <v>305342.43933499989</v>
      </c>
      <c r="AP723" s="34">
        <v>286087.55933499988</v>
      </c>
      <c r="AQ723" s="34">
        <v>19254.880000000005</v>
      </c>
      <c r="AR723" s="34">
        <v>-249640</v>
      </c>
      <c r="AS723" s="34">
        <v>0</v>
      </c>
    </row>
    <row r="724" spans="2:45" s="1" customFormat="1" ht="14.25" x14ac:dyDescent="0.2">
      <c r="B724" s="31" t="s">
        <v>4794</v>
      </c>
      <c r="C724" s="32" t="s">
        <v>1688</v>
      </c>
      <c r="D724" s="31" t="s">
        <v>1689</v>
      </c>
      <c r="E724" s="31" t="s">
        <v>13</v>
      </c>
      <c r="F724" s="31" t="s">
        <v>11</v>
      </c>
      <c r="G724" s="31" t="s">
        <v>19</v>
      </c>
      <c r="H724" s="31" t="s">
        <v>36</v>
      </c>
      <c r="I724" s="31" t="s">
        <v>10</v>
      </c>
      <c r="J724" s="31" t="s">
        <v>12</v>
      </c>
      <c r="K724" s="31" t="s">
        <v>1690</v>
      </c>
      <c r="L724" s="33">
        <v>3384</v>
      </c>
      <c r="M724" s="150">
        <v>101680.30637599999</v>
      </c>
      <c r="N724" s="34">
        <v>2708</v>
      </c>
      <c r="O724" s="34">
        <v>0</v>
      </c>
      <c r="P724" s="30">
        <v>103149.30637599999</v>
      </c>
      <c r="Q724" s="35">
        <v>8455.0615300000009</v>
      </c>
      <c r="R724" s="36">
        <v>0</v>
      </c>
      <c r="S724" s="36">
        <v>7335.1898777171027</v>
      </c>
      <c r="T724" s="36">
        <v>-30.65227134118868</v>
      </c>
      <c r="U724" s="37">
        <v>7304.5769961185633</v>
      </c>
      <c r="V724" s="38">
        <v>15759.638526118564</v>
      </c>
      <c r="W724" s="34">
        <v>118908.94490211856</v>
      </c>
      <c r="X724" s="34">
        <v>13753.481020717096</v>
      </c>
      <c r="Y724" s="33">
        <v>105155.46388140146</v>
      </c>
      <c r="Z724" s="144">
        <v>0</v>
      </c>
      <c r="AA724" s="34">
        <v>3862.6985327743969</v>
      </c>
      <c r="AB724" s="34">
        <v>24872.07868628703</v>
      </c>
      <c r="AC724" s="34">
        <v>14184.76</v>
      </c>
      <c r="AD724" s="34">
        <v>2857.2784458750002</v>
      </c>
      <c r="AE724" s="34">
        <v>3773.63</v>
      </c>
      <c r="AF724" s="34">
        <v>49550.445664936429</v>
      </c>
      <c r="AG724" s="136">
        <v>41571</v>
      </c>
      <c r="AH724" s="34">
        <v>41571</v>
      </c>
      <c r="AI724" s="34">
        <v>0</v>
      </c>
      <c r="AJ724" s="34">
        <v>0</v>
      </c>
      <c r="AK724" s="34">
        <v>0</v>
      </c>
      <c r="AL724" s="34">
        <v>41571</v>
      </c>
      <c r="AM724" s="34">
        <v>41571</v>
      </c>
      <c r="AN724" s="34">
        <v>0</v>
      </c>
      <c r="AO724" s="34">
        <v>103149.30637599999</v>
      </c>
      <c r="AP724" s="34">
        <v>103149.30637599999</v>
      </c>
      <c r="AQ724" s="34">
        <v>0</v>
      </c>
      <c r="AR724" s="34">
        <v>2708</v>
      </c>
      <c r="AS724" s="34">
        <v>0</v>
      </c>
    </row>
    <row r="725" spans="2:45" s="1" customFormat="1" ht="14.25" x14ac:dyDescent="0.2">
      <c r="B725" s="31" t="s">
        <v>4794</v>
      </c>
      <c r="C725" s="32" t="s">
        <v>207</v>
      </c>
      <c r="D725" s="31" t="s">
        <v>208</v>
      </c>
      <c r="E725" s="31" t="s">
        <v>13</v>
      </c>
      <c r="F725" s="31" t="s">
        <v>11</v>
      </c>
      <c r="G725" s="31" t="s">
        <v>19</v>
      </c>
      <c r="H725" s="31" t="s">
        <v>36</v>
      </c>
      <c r="I725" s="31" t="s">
        <v>10</v>
      </c>
      <c r="J725" s="31" t="s">
        <v>12</v>
      </c>
      <c r="K725" s="31" t="s">
        <v>209</v>
      </c>
      <c r="L725" s="33">
        <v>4503</v>
      </c>
      <c r="M725" s="150">
        <v>157695.142949</v>
      </c>
      <c r="N725" s="34">
        <v>-24954.3</v>
      </c>
      <c r="O725" s="34">
        <v>2631.6549858982235</v>
      </c>
      <c r="P725" s="30">
        <v>134614.41294900002</v>
      </c>
      <c r="Q725" s="35">
        <v>12261.078326000001</v>
      </c>
      <c r="R725" s="36">
        <v>0</v>
      </c>
      <c r="S725" s="36">
        <v>10327.511131432537</v>
      </c>
      <c r="T725" s="36">
        <v>-71.417561159785691</v>
      </c>
      <c r="U725" s="37">
        <v>10256.148876290476</v>
      </c>
      <c r="V725" s="38">
        <v>22517.227202290476</v>
      </c>
      <c r="W725" s="34">
        <v>157131.64015129048</v>
      </c>
      <c r="X725" s="34">
        <v>19364.083371432527</v>
      </c>
      <c r="Y725" s="33">
        <v>137767.55677985796</v>
      </c>
      <c r="Z725" s="144">
        <v>0</v>
      </c>
      <c r="AA725" s="34">
        <v>16294.598432310722</v>
      </c>
      <c r="AB725" s="34">
        <v>30168.735028195515</v>
      </c>
      <c r="AC725" s="34">
        <v>18875.28</v>
      </c>
      <c r="AD725" s="34">
        <v>2785.0001210700798</v>
      </c>
      <c r="AE725" s="34">
        <v>0</v>
      </c>
      <c r="AF725" s="34">
        <v>68123.613581576326</v>
      </c>
      <c r="AG725" s="136">
        <v>37590</v>
      </c>
      <c r="AH725" s="34">
        <v>57288.57</v>
      </c>
      <c r="AI725" s="34">
        <v>0</v>
      </c>
      <c r="AJ725" s="34">
        <v>6900</v>
      </c>
      <c r="AK725" s="34">
        <v>6900</v>
      </c>
      <c r="AL725" s="34">
        <v>37590</v>
      </c>
      <c r="AM725" s="34">
        <v>50388.57</v>
      </c>
      <c r="AN725" s="34">
        <v>12798.57</v>
      </c>
      <c r="AO725" s="34">
        <v>134614.41294900002</v>
      </c>
      <c r="AP725" s="34">
        <v>114915.84294900001</v>
      </c>
      <c r="AQ725" s="34">
        <v>19698.570000000007</v>
      </c>
      <c r="AR725" s="34">
        <v>-28238</v>
      </c>
      <c r="AS725" s="34">
        <v>3283.7000000000007</v>
      </c>
    </row>
    <row r="726" spans="2:45" s="1" customFormat="1" ht="14.25" x14ac:dyDescent="0.2">
      <c r="B726" s="31" t="s">
        <v>4794</v>
      </c>
      <c r="C726" s="32" t="s">
        <v>614</v>
      </c>
      <c r="D726" s="31" t="s">
        <v>615</v>
      </c>
      <c r="E726" s="31" t="s">
        <v>13</v>
      </c>
      <c r="F726" s="31" t="s">
        <v>11</v>
      </c>
      <c r="G726" s="31" t="s">
        <v>19</v>
      </c>
      <c r="H726" s="31" t="s">
        <v>36</v>
      </c>
      <c r="I726" s="31" t="s">
        <v>10</v>
      </c>
      <c r="J726" s="31" t="s">
        <v>12</v>
      </c>
      <c r="K726" s="31" t="s">
        <v>616</v>
      </c>
      <c r="L726" s="33">
        <v>2893</v>
      </c>
      <c r="M726" s="150">
        <v>114614.453251</v>
      </c>
      <c r="N726" s="34">
        <v>-42553</v>
      </c>
      <c r="O726" s="34">
        <v>23970.305626884423</v>
      </c>
      <c r="P726" s="30">
        <v>82942.123250999997</v>
      </c>
      <c r="Q726" s="35">
        <v>6892.3206550000004</v>
      </c>
      <c r="R726" s="36">
        <v>0</v>
      </c>
      <c r="S726" s="36">
        <v>6212.1545188595283</v>
      </c>
      <c r="T726" s="36">
        <v>-23.030389748724701</v>
      </c>
      <c r="U726" s="37">
        <v>6189.157503982673</v>
      </c>
      <c r="V726" s="38">
        <v>13081.478158982674</v>
      </c>
      <c r="W726" s="34">
        <v>96023.601409982672</v>
      </c>
      <c r="X726" s="34">
        <v>11647.789722859539</v>
      </c>
      <c r="Y726" s="33">
        <v>84375.811687123132</v>
      </c>
      <c r="Z726" s="144">
        <v>0</v>
      </c>
      <c r="AA726" s="34">
        <v>3246.6291816771318</v>
      </c>
      <c r="AB726" s="34">
        <v>24308.750321028838</v>
      </c>
      <c r="AC726" s="34">
        <v>12126.63</v>
      </c>
      <c r="AD726" s="34">
        <v>3937.38921373417</v>
      </c>
      <c r="AE726" s="34">
        <v>0</v>
      </c>
      <c r="AF726" s="34">
        <v>43619.398716440133</v>
      </c>
      <c r="AG726" s="136">
        <v>25887</v>
      </c>
      <c r="AH726" s="34">
        <v>40372.67</v>
      </c>
      <c r="AI726" s="34">
        <v>4733</v>
      </c>
      <c r="AJ726" s="34">
        <v>8000</v>
      </c>
      <c r="AK726" s="34">
        <v>3267</v>
      </c>
      <c r="AL726" s="34">
        <v>21154</v>
      </c>
      <c r="AM726" s="34">
        <v>32372.67</v>
      </c>
      <c r="AN726" s="34">
        <v>11218.669999999998</v>
      </c>
      <c r="AO726" s="34">
        <v>82942.123250999997</v>
      </c>
      <c r="AP726" s="34">
        <v>68456.453250999999</v>
      </c>
      <c r="AQ726" s="34">
        <v>14485.669999999998</v>
      </c>
      <c r="AR726" s="34">
        <v>-42553</v>
      </c>
      <c r="AS726" s="34">
        <v>0</v>
      </c>
    </row>
    <row r="727" spans="2:45" s="1" customFormat="1" ht="14.25" x14ac:dyDescent="0.2">
      <c r="B727" s="31" t="s">
        <v>4794</v>
      </c>
      <c r="C727" s="32" t="s">
        <v>1979</v>
      </c>
      <c r="D727" s="31" t="s">
        <v>1980</v>
      </c>
      <c r="E727" s="31" t="s">
        <v>13</v>
      </c>
      <c r="F727" s="31" t="s">
        <v>11</v>
      </c>
      <c r="G727" s="31" t="s">
        <v>19</v>
      </c>
      <c r="H727" s="31" t="s">
        <v>36</v>
      </c>
      <c r="I727" s="31" t="s">
        <v>10</v>
      </c>
      <c r="J727" s="31" t="s">
        <v>14</v>
      </c>
      <c r="K727" s="31" t="s">
        <v>1981</v>
      </c>
      <c r="L727" s="33">
        <v>5427</v>
      </c>
      <c r="M727" s="150">
        <v>128281.106853</v>
      </c>
      <c r="N727" s="34">
        <v>27154</v>
      </c>
      <c r="O727" s="34">
        <v>0</v>
      </c>
      <c r="P727" s="30">
        <v>1483.1178530000034</v>
      </c>
      <c r="Q727" s="35">
        <v>6927.4232249999995</v>
      </c>
      <c r="R727" s="36">
        <v>0</v>
      </c>
      <c r="S727" s="36">
        <v>7275.0474902885089</v>
      </c>
      <c r="T727" s="36">
        <v>3578.9525097114911</v>
      </c>
      <c r="U727" s="37">
        <v>10854.058530230079</v>
      </c>
      <c r="V727" s="38">
        <v>17781.481755230077</v>
      </c>
      <c r="W727" s="34">
        <v>19264.599608230081</v>
      </c>
      <c r="X727" s="34">
        <v>13640.71404428851</v>
      </c>
      <c r="Y727" s="33">
        <v>5623.8855639415706</v>
      </c>
      <c r="Z727" s="144">
        <v>0</v>
      </c>
      <c r="AA727" s="34">
        <v>12241.437048122116</v>
      </c>
      <c r="AB727" s="34">
        <v>27468.987174572438</v>
      </c>
      <c r="AC727" s="34">
        <v>22748.43</v>
      </c>
      <c r="AD727" s="34">
        <v>18198.242785537499</v>
      </c>
      <c r="AE727" s="34">
        <v>0</v>
      </c>
      <c r="AF727" s="34">
        <v>80657.097008232056</v>
      </c>
      <c r="AG727" s="136">
        <v>28268</v>
      </c>
      <c r="AH727" s="34">
        <v>59659.010999999999</v>
      </c>
      <c r="AI727" s="34">
        <v>0</v>
      </c>
      <c r="AJ727" s="34">
        <v>0</v>
      </c>
      <c r="AK727" s="34">
        <v>0</v>
      </c>
      <c r="AL727" s="34">
        <v>28268</v>
      </c>
      <c r="AM727" s="34">
        <v>59659.010999999999</v>
      </c>
      <c r="AN727" s="34">
        <v>31391.010999999999</v>
      </c>
      <c r="AO727" s="34">
        <v>1483.1178530000034</v>
      </c>
      <c r="AP727" s="34">
        <v>-29907.893146999995</v>
      </c>
      <c r="AQ727" s="34">
        <v>31391.010999999999</v>
      </c>
      <c r="AR727" s="34">
        <v>27154</v>
      </c>
      <c r="AS727" s="34">
        <v>0</v>
      </c>
    </row>
    <row r="728" spans="2:45" s="1" customFormat="1" ht="14.25" x14ac:dyDescent="0.2">
      <c r="B728" s="31" t="s">
        <v>4794</v>
      </c>
      <c r="C728" s="32" t="s">
        <v>715</v>
      </c>
      <c r="D728" s="31" t="s">
        <v>716</v>
      </c>
      <c r="E728" s="31" t="s">
        <v>13</v>
      </c>
      <c r="F728" s="31" t="s">
        <v>11</v>
      </c>
      <c r="G728" s="31" t="s">
        <v>19</v>
      </c>
      <c r="H728" s="31" t="s">
        <v>36</v>
      </c>
      <c r="I728" s="31" t="s">
        <v>10</v>
      </c>
      <c r="J728" s="31" t="s">
        <v>16</v>
      </c>
      <c r="K728" s="31" t="s">
        <v>717</v>
      </c>
      <c r="L728" s="33">
        <v>13709</v>
      </c>
      <c r="M728" s="150">
        <v>356789.71762399998</v>
      </c>
      <c r="N728" s="34">
        <v>-60837.4</v>
      </c>
      <c r="O728" s="34">
        <v>16508.075965319029</v>
      </c>
      <c r="P728" s="30">
        <v>327152.71762399992</v>
      </c>
      <c r="Q728" s="35">
        <v>27823.578464999999</v>
      </c>
      <c r="R728" s="36">
        <v>0</v>
      </c>
      <c r="S728" s="36">
        <v>20763.937307436547</v>
      </c>
      <c r="T728" s="36">
        <v>6654.0626925634533</v>
      </c>
      <c r="U728" s="37">
        <v>27418.147851653612</v>
      </c>
      <c r="V728" s="38">
        <v>55241.726316653614</v>
      </c>
      <c r="W728" s="34">
        <v>382394.44394065352</v>
      </c>
      <c r="X728" s="34">
        <v>38932.382451436482</v>
      </c>
      <c r="Y728" s="33">
        <v>343462.06148921704</v>
      </c>
      <c r="Z728" s="144">
        <v>0</v>
      </c>
      <c r="AA728" s="34">
        <v>52870.637236648414</v>
      </c>
      <c r="AB728" s="34">
        <v>98569.148192718785</v>
      </c>
      <c r="AC728" s="34">
        <v>57464.19</v>
      </c>
      <c r="AD728" s="34">
        <v>2255.4062316645895</v>
      </c>
      <c r="AE728" s="34">
        <v>225.99</v>
      </c>
      <c r="AF728" s="34">
        <v>211385.37166103179</v>
      </c>
      <c r="AG728" s="136">
        <v>181704</v>
      </c>
      <c r="AH728" s="34">
        <v>206904.4</v>
      </c>
      <c r="AI728" s="34">
        <v>5897</v>
      </c>
      <c r="AJ728" s="34">
        <v>31097.4</v>
      </c>
      <c r="AK728" s="34">
        <v>25200.400000000001</v>
      </c>
      <c r="AL728" s="34">
        <v>175807</v>
      </c>
      <c r="AM728" s="34">
        <v>175807</v>
      </c>
      <c r="AN728" s="34">
        <v>0</v>
      </c>
      <c r="AO728" s="34">
        <v>327152.71762399992</v>
      </c>
      <c r="AP728" s="34">
        <v>301952.3176239999</v>
      </c>
      <c r="AQ728" s="34">
        <v>25200.400000000023</v>
      </c>
      <c r="AR728" s="34">
        <v>-75781</v>
      </c>
      <c r="AS728" s="34">
        <v>14943.599999999999</v>
      </c>
    </row>
    <row r="729" spans="2:45" s="1" customFormat="1" ht="14.25" x14ac:dyDescent="0.2">
      <c r="B729" s="31" t="s">
        <v>4794</v>
      </c>
      <c r="C729" s="32" t="s">
        <v>3512</v>
      </c>
      <c r="D729" s="31" t="s">
        <v>3513</v>
      </c>
      <c r="E729" s="31" t="s">
        <v>13</v>
      </c>
      <c r="F729" s="31" t="s">
        <v>11</v>
      </c>
      <c r="G729" s="31" t="s">
        <v>19</v>
      </c>
      <c r="H729" s="31" t="s">
        <v>36</v>
      </c>
      <c r="I729" s="31" t="s">
        <v>10</v>
      </c>
      <c r="J729" s="31" t="s">
        <v>12</v>
      </c>
      <c r="K729" s="31" t="s">
        <v>3514</v>
      </c>
      <c r="L729" s="33">
        <v>1408</v>
      </c>
      <c r="M729" s="150">
        <v>56429.695466000005</v>
      </c>
      <c r="N729" s="34">
        <v>-44278.52</v>
      </c>
      <c r="O729" s="34">
        <v>37853.879513509783</v>
      </c>
      <c r="P729" s="30">
        <v>20239.175466000008</v>
      </c>
      <c r="Q729" s="35">
        <v>5727.7454120000002</v>
      </c>
      <c r="R729" s="36">
        <v>0</v>
      </c>
      <c r="S729" s="36">
        <v>3031.2340502868788</v>
      </c>
      <c r="T729" s="36">
        <v>11864.804807835004</v>
      </c>
      <c r="U729" s="37">
        <v>14896.119185059568</v>
      </c>
      <c r="V729" s="38">
        <v>20623.864597059568</v>
      </c>
      <c r="W729" s="34">
        <v>40863.040063059576</v>
      </c>
      <c r="X729" s="34">
        <v>20222.852273796652</v>
      </c>
      <c r="Y729" s="33">
        <v>20640.187789262924</v>
      </c>
      <c r="Z729" s="144">
        <v>0</v>
      </c>
      <c r="AA729" s="34">
        <v>7804.6339527032087</v>
      </c>
      <c r="AB729" s="34">
        <v>5312.5859562087026</v>
      </c>
      <c r="AC729" s="34">
        <v>5901.93</v>
      </c>
      <c r="AD729" s="34">
        <v>0</v>
      </c>
      <c r="AE729" s="34">
        <v>727.04</v>
      </c>
      <c r="AF729" s="34">
        <v>19746.189908911911</v>
      </c>
      <c r="AG729" s="136">
        <v>19105</v>
      </c>
      <c r="AH729" s="34">
        <v>20400</v>
      </c>
      <c r="AI729" s="34">
        <v>605</v>
      </c>
      <c r="AJ729" s="34">
        <v>1900</v>
      </c>
      <c r="AK729" s="34">
        <v>1295</v>
      </c>
      <c r="AL729" s="34">
        <v>18500</v>
      </c>
      <c r="AM729" s="34">
        <v>18500</v>
      </c>
      <c r="AN729" s="34">
        <v>0</v>
      </c>
      <c r="AO729" s="34">
        <v>20239.175466000008</v>
      </c>
      <c r="AP729" s="34">
        <v>18944.175466000008</v>
      </c>
      <c r="AQ729" s="34">
        <v>1295</v>
      </c>
      <c r="AR729" s="34">
        <v>-44278.52</v>
      </c>
      <c r="AS729" s="34">
        <v>0</v>
      </c>
    </row>
    <row r="730" spans="2:45" s="1" customFormat="1" ht="14.25" x14ac:dyDescent="0.2">
      <c r="B730" s="31" t="s">
        <v>4794</v>
      </c>
      <c r="C730" s="32" t="s">
        <v>2614</v>
      </c>
      <c r="D730" s="31" t="s">
        <v>2615</v>
      </c>
      <c r="E730" s="31" t="s">
        <v>13</v>
      </c>
      <c r="F730" s="31" t="s">
        <v>11</v>
      </c>
      <c r="G730" s="31" t="s">
        <v>19</v>
      </c>
      <c r="H730" s="31" t="s">
        <v>36</v>
      </c>
      <c r="I730" s="31" t="s">
        <v>10</v>
      </c>
      <c r="J730" s="31" t="s">
        <v>21</v>
      </c>
      <c r="K730" s="31" t="s">
        <v>2616</v>
      </c>
      <c r="L730" s="33">
        <v>847</v>
      </c>
      <c r="M730" s="150">
        <v>88456.334239999996</v>
      </c>
      <c r="N730" s="34">
        <v>2766</v>
      </c>
      <c r="O730" s="34">
        <v>0</v>
      </c>
      <c r="P730" s="30">
        <v>94967.334239999996</v>
      </c>
      <c r="Q730" s="35">
        <v>384.60751599999998</v>
      </c>
      <c r="R730" s="36">
        <v>0</v>
      </c>
      <c r="S730" s="36">
        <v>0</v>
      </c>
      <c r="T730" s="36">
        <v>1694</v>
      </c>
      <c r="U730" s="37">
        <v>1694.0091349004747</v>
      </c>
      <c r="V730" s="38">
        <v>2078.6166509004747</v>
      </c>
      <c r="W730" s="34">
        <v>97045.950890900465</v>
      </c>
      <c r="X730" s="34">
        <v>-1.4551920000000001E-11</v>
      </c>
      <c r="Y730" s="33">
        <v>97045.95089090048</v>
      </c>
      <c r="Z730" s="144">
        <v>0</v>
      </c>
      <c r="AA730" s="34">
        <v>10503.958926772386</v>
      </c>
      <c r="AB730" s="34">
        <v>10318.640052601435</v>
      </c>
      <c r="AC730" s="34">
        <v>6109.33</v>
      </c>
      <c r="AD730" s="34">
        <v>684.34953624999991</v>
      </c>
      <c r="AE730" s="34">
        <v>3238.53</v>
      </c>
      <c r="AF730" s="34">
        <v>30854.808515623819</v>
      </c>
      <c r="AG730" s="136">
        <v>35841</v>
      </c>
      <c r="AH730" s="34">
        <v>35841</v>
      </c>
      <c r="AI730" s="34">
        <v>0</v>
      </c>
      <c r="AJ730" s="34">
        <v>0</v>
      </c>
      <c r="AK730" s="34">
        <v>0</v>
      </c>
      <c r="AL730" s="34">
        <v>35841</v>
      </c>
      <c r="AM730" s="34">
        <v>35841</v>
      </c>
      <c r="AN730" s="34">
        <v>0</v>
      </c>
      <c r="AO730" s="34">
        <v>94967.334239999996</v>
      </c>
      <c r="AP730" s="34">
        <v>94967.334239999996</v>
      </c>
      <c r="AQ730" s="34">
        <v>0</v>
      </c>
      <c r="AR730" s="34">
        <v>2766</v>
      </c>
      <c r="AS730" s="34">
        <v>0</v>
      </c>
    </row>
    <row r="731" spans="2:45" s="1" customFormat="1" ht="14.25" x14ac:dyDescent="0.2">
      <c r="B731" s="31" t="s">
        <v>4794</v>
      </c>
      <c r="C731" s="32" t="s">
        <v>4668</v>
      </c>
      <c r="D731" s="31" t="s">
        <v>4669</v>
      </c>
      <c r="E731" s="31" t="s">
        <v>13</v>
      </c>
      <c r="F731" s="31" t="s">
        <v>11</v>
      </c>
      <c r="G731" s="31" t="s">
        <v>19</v>
      </c>
      <c r="H731" s="31" t="s">
        <v>36</v>
      </c>
      <c r="I731" s="31" t="s">
        <v>10</v>
      </c>
      <c r="J731" s="31" t="s">
        <v>16</v>
      </c>
      <c r="K731" s="31" t="s">
        <v>4670</v>
      </c>
      <c r="L731" s="33">
        <v>12966</v>
      </c>
      <c r="M731" s="150">
        <v>316082.29013699997</v>
      </c>
      <c r="N731" s="34">
        <v>-81173</v>
      </c>
      <c r="O731" s="34">
        <v>32567.360642112526</v>
      </c>
      <c r="P731" s="30">
        <v>513657.29013699992</v>
      </c>
      <c r="Q731" s="35">
        <v>32706.240321000001</v>
      </c>
      <c r="R731" s="36">
        <v>0</v>
      </c>
      <c r="S731" s="36">
        <v>28735.757752011035</v>
      </c>
      <c r="T731" s="36">
        <v>-151.52164515966433</v>
      </c>
      <c r="U731" s="37">
        <v>28584.390247436957</v>
      </c>
      <c r="V731" s="38">
        <v>61290.630568436958</v>
      </c>
      <c r="W731" s="34">
        <v>574947.92070543685</v>
      </c>
      <c r="X731" s="34">
        <v>53879.545785011025</v>
      </c>
      <c r="Y731" s="33">
        <v>521068.37492042582</v>
      </c>
      <c r="Z731" s="144">
        <v>0</v>
      </c>
      <c r="AA731" s="34">
        <v>47174.611689124169</v>
      </c>
      <c r="AB731" s="34">
        <v>74430.11778225415</v>
      </c>
      <c r="AC731" s="34">
        <v>54349.75</v>
      </c>
      <c r="AD731" s="34">
        <v>6164.3426290579991</v>
      </c>
      <c r="AE731" s="34">
        <v>641.66</v>
      </c>
      <c r="AF731" s="34">
        <v>182760.48210043632</v>
      </c>
      <c r="AG731" s="136">
        <v>380911</v>
      </c>
      <c r="AH731" s="34">
        <v>380911</v>
      </c>
      <c r="AI731" s="34">
        <v>39277</v>
      </c>
      <c r="AJ731" s="34">
        <v>39277</v>
      </c>
      <c r="AK731" s="34">
        <v>0</v>
      </c>
      <c r="AL731" s="34">
        <v>341634</v>
      </c>
      <c r="AM731" s="34">
        <v>341634</v>
      </c>
      <c r="AN731" s="34">
        <v>0</v>
      </c>
      <c r="AO731" s="34">
        <v>513657.29013699992</v>
      </c>
      <c r="AP731" s="34">
        <v>513657.29013699992</v>
      </c>
      <c r="AQ731" s="34">
        <v>0</v>
      </c>
      <c r="AR731" s="34">
        <v>-81173</v>
      </c>
      <c r="AS731" s="34">
        <v>0</v>
      </c>
    </row>
    <row r="732" spans="2:45" s="1" customFormat="1" ht="14.25" x14ac:dyDescent="0.2">
      <c r="B732" s="31" t="s">
        <v>4794</v>
      </c>
      <c r="C732" s="32" t="s">
        <v>662</v>
      </c>
      <c r="D732" s="31" t="s">
        <v>663</v>
      </c>
      <c r="E732" s="31" t="s">
        <v>13</v>
      </c>
      <c r="F732" s="31" t="s">
        <v>11</v>
      </c>
      <c r="G732" s="31" t="s">
        <v>19</v>
      </c>
      <c r="H732" s="31" t="s">
        <v>36</v>
      </c>
      <c r="I732" s="31" t="s">
        <v>10</v>
      </c>
      <c r="J732" s="31" t="s">
        <v>12</v>
      </c>
      <c r="K732" s="31" t="s">
        <v>664</v>
      </c>
      <c r="L732" s="33">
        <v>4335</v>
      </c>
      <c r="M732" s="150">
        <v>152654.638297</v>
      </c>
      <c r="N732" s="34">
        <v>-48803.5</v>
      </c>
      <c r="O732" s="34">
        <v>35074.755120416594</v>
      </c>
      <c r="P732" s="30">
        <v>130234.28829699999</v>
      </c>
      <c r="Q732" s="35">
        <v>11078.352771</v>
      </c>
      <c r="R732" s="36">
        <v>0</v>
      </c>
      <c r="S732" s="36">
        <v>8044.2650057173751</v>
      </c>
      <c r="T732" s="36">
        <v>625.73499428262494</v>
      </c>
      <c r="U732" s="37">
        <v>8670.0467530030201</v>
      </c>
      <c r="V732" s="38">
        <v>19748.39952400302</v>
      </c>
      <c r="W732" s="34">
        <v>149982.68782100303</v>
      </c>
      <c r="X732" s="34">
        <v>15082.996885717381</v>
      </c>
      <c r="Y732" s="33">
        <v>134899.69093528565</v>
      </c>
      <c r="Z732" s="144">
        <v>0</v>
      </c>
      <c r="AA732" s="34">
        <v>3811.2257804365227</v>
      </c>
      <c r="AB732" s="34">
        <v>26730.147033999474</v>
      </c>
      <c r="AC732" s="34">
        <v>18171.080000000002</v>
      </c>
      <c r="AD732" s="34">
        <v>7057.0916636424517</v>
      </c>
      <c r="AE732" s="34">
        <v>0</v>
      </c>
      <c r="AF732" s="34">
        <v>55769.544478078446</v>
      </c>
      <c r="AG732" s="136">
        <v>45229</v>
      </c>
      <c r="AH732" s="34">
        <v>60326.15</v>
      </c>
      <c r="AI732" s="34">
        <v>0</v>
      </c>
      <c r="AJ732" s="34">
        <v>11817.5</v>
      </c>
      <c r="AK732" s="34">
        <v>11817.5</v>
      </c>
      <c r="AL732" s="34">
        <v>45229</v>
      </c>
      <c r="AM732" s="34">
        <v>48508.65</v>
      </c>
      <c r="AN732" s="34">
        <v>3279.6500000000015</v>
      </c>
      <c r="AO732" s="34">
        <v>130234.28829699999</v>
      </c>
      <c r="AP732" s="34">
        <v>115137.138297</v>
      </c>
      <c r="AQ732" s="34">
        <v>15097.149999999994</v>
      </c>
      <c r="AR732" s="34">
        <v>-57932.2</v>
      </c>
      <c r="AS732" s="34">
        <v>9128.6999999999971</v>
      </c>
    </row>
    <row r="733" spans="2:45" s="1" customFormat="1" ht="14.25" x14ac:dyDescent="0.2">
      <c r="B733" s="31" t="s">
        <v>4794</v>
      </c>
      <c r="C733" s="32" t="s">
        <v>3392</v>
      </c>
      <c r="D733" s="31" t="s">
        <v>3393</v>
      </c>
      <c r="E733" s="31" t="s">
        <v>13</v>
      </c>
      <c r="F733" s="31" t="s">
        <v>11</v>
      </c>
      <c r="G733" s="31" t="s">
        <v>19</v>
      </c>
      <c r="H733" s="31" t="s">
        <v>36</v>
      </c>
      <c r="I733" s="31" t="s">
        <v>10</v>
      </c>
      <c r="J733" s="31" t="s">
        <v>21</v>
      </c>
      <c r="K733" s="31" t="s">
        <v>3394</v>
      </c>
      <c r="L733" s="33">
        <v>527</v>
      </c>
      <c r="M733" s="150">
        <v>57391.712968</v>
      </c>
      <c r="N733" s="34">
        <v>-45887</v>
      </c>
      <c r="O733" s="34">
        <v>17739.626303307501</v>
      </c>
      <c r="P733" s="30">
        <v>53350.712968</v>
      </c>
      <c r="Q733" s="35">
        <v>960.32850299999996</v>
      </c>
      <c r="R733" s="36">
        <v>0</v>
      </c>
      <c r="S733" s="36">
        <v>0</v>
      </c>
      <c r="T733" s="36">
        <v>1054</v>
      </c>
      <c r="U733" s="37">
        <v>1054.0056836984065</v>
      </c>
      <c r="V733" s="38">
        <v>2014.3341866984065</v>
      </c>
      <c r="W733" s="34">
        <v>55365.047154698404</v>
      </c>
      <c r="X733" s="34">
        <v>0</v>
      </c>
      <c r="Y733" s="33">
        <v>55365.047154698404</v>
      </c>
      <c r="Z733" s="144">
        <v>0</v>
      </c>
      <c r="AA733" s="34">
        <v>3584.5685478370265</v>
      </c>
      <c r="AB733" s="34">
        <v>4526.7832469930481</v>
      </c>
      <c r="AC733" s="34">
        <v>2209.0300000000002</v>
      </c>
      <c r="AD733" s="34">
        <v>1198.5</v>
      </c>
      <c r="AE733" s="34">
        <v>0</v>
      </c>
      <c r="AF733" s="34">
        <v>11518.881794830075</v>
      </c>
      <c r="AG733" s="136">
        <v>44428</v>
      </c>
      <c r="AH733" s="34">
        <v>46488</v>
      </c>
      <c r="AI733" s="34">
        <v>0</v>
      </c>
      <c r="AJ733" s="34">
        <v>2060</v>
      </c>
      <c r="AK733" s="34">
        <v>2060</v>
      </c>
      <c r="AL733" s="34">
        <v>44428</v>
      </c>
      <c r="AM733" s="34">
        <v>44428</v>
      </c>
      <c r="AN733" s="34">
        <v>0</v>
      </c>
      <c r="AO733" s="34">
        <v>53350.712968</v>
      </c>
      <c r="AP733" s="34">
        <v>51290.712968</v>
      </c>
      <c r="AQ733" s="34">
        <v>2060</v>
      </c>
      <c r="AR733" s="34">
        <v>-45887</v>
      </c>
      <c r="AS733" s="34">
        <v>0</v>
      </c>
    </row>
    <row r="734" spans="2:45" s="1" customFormat="1" ht="14.25" x14ac:dyDescent="0.2">
      <c r="B734" s="31" t="s">
        <v>4794</v>
      </c>
      <c r="C734" s="32" t="s">
        <v>2455</v>
      </c>
      <c r="D734" s="31" t="s">
        <v>2456</v>
      </c>
      <c r="E734" s="31" t="s">
        <v>13</v>
      </c>
      <c r="F734" s="31" t="s">
        <v>11</v>
      </c>
      <c r="G734" s="31" t="s">
        <v>19</v>
      </c>
      <c r="H734" s="31" t="s">
        <v>36</v>
      </c>
      <c r="I734" s="31" t="s">
        <v>10</v>
      </c>
      <c r="J734" s="31" t="s">
        <v>12</v>
      </c>
      <c r="K734" s="31" t="s">
        <v>2457</v>
      </c>
      <c r="L734" s="33">
        <v>2598</v>
      </c>
      <c r="M734" s="150">
        <v>91838.873897999991</v>
      </c>
      <c r="N734" s="34">
        <v>-3549</v>
      </c>
      <c r="O734" s="34">
        <v>0</v>
      </c>
      <c r="P734" s="30">
        <v>84069.293897999989</v>
      </c>
      <c r="Q734" s="35">
        <v>7547.7876610000003</v>
      </c>
      <c r="R734" s="36">
        <v>0</v>
      </c>
      <c r="S734" s="36">
        <v>5792.3162468593682</v>
      </c>
      <c r="T734" s="36">
        <v>-32.226328645818285</v>
      </c>
      <c r="U734" s="37">
        <v>5760.1209795170489</v>
      </c>
      <c r="V734" s="38">
        <v>13307.908640517049</v>
      </c>
      <c r="W734" s="34">
        <v>97377.202538517042</v>
      </c>
      <c r="X734" s="34">
        <v>10860.592962859373</v>
      </c>
      <c r="Y734" s="33">
        <v>86516.609575657669</v>
      </c>
      <c r="Z734" s="144">
        <v>0</v>
      </c>
      <c r="AA734" s="34">
        <v>1518.1689344870992</v>
      </c>
      <c r="AB734" s="34">
        <v>12557.97041080708</v>
      </c>
      <c r="AC734" s="34">
        <v>10890.07</v>
      </c>
      <c r="AD734" s="34">
        <v>1262.91355185</v>
      </c>
      <c r="AE734" s="34">
        <v>0</v>
      </c>
      <c r="AF734" s="34">
        <v>26229.122897144178</v>
      </c>
      <c r="AG734" s="136">
        <v>9867</v>
      </c>
      <c r="AH734" s="34">
        <v>31366.42</v>
      </c>
      <c r="AI734" s="34">
        <v>795</v>
      </c>
      <c r="AJ734" s="34">
        <v>2294.8000000000002</v>
      </c>
      <c r="AK734" s="34">
        <v>1499.8000000000002</v>
      </c>
      <c r="AL734" s="34">
        <v>9072</v>
      </c>
      <c r="AM734" s="34">
        <v>29071.62</v>
      </c>
      <c r="AN734" s="34">
        <v>19999.62</v>
      </c>
      <c r="AO734" s="34">
        <v>84069.293897999989</v>
      </c>
      <c r="AP734" s="34">
        <v>62569.873897999991</v>
      </c>
      <c r="AQ734" s="34">
        <v>21499.42</v>
      </c>
      <c r="AR734" s="34">
        <v>-3549</v>
      </c>
      <c r="AS734" s="34">
        <v>0</v>
      </c>
    </row>
    <row r="735" spans="2:45" s="1" customFormat="1" ht="14.25" x14ac:dyDescent="0.2">
      <c r="B735" s="31" t="s">
        <v>4794</v>
      </c>
      <c r="C735" s="32" t="s">
        <v>1466</v>
      </c>
      <c r="D735" s="31" t="s">
        <v>1467</v>
      </c>
      <c r="E735" s="31" t="s">
        <v>13</v>
      </c>
      <c r="F735" s="31" t="s">
        <v>11</v>
      </c>
      <c r="G735" s="31" t="s">
        <v>19</v>
      </c>
      <c r="H735" s="31" t="s">
        <v>36</v>
      </c>
      <c r="I735" s="31" t="s">
        <v>10</v>
      </c>
      <c r="J735" s="31" t="s">
        <v>12</v>
      </c>
      <c r="K735" s="31" t="s">
        <v>1468</v>
      </c>
      <c r="L735" s="33">
        <v>3824</v>
      </c>
      <c r="M735" s="150">
        <v>175488.47241800002</v>
      </c>
      <c r="N735" s="34">
        <v>-79803.08</v>
      </c>
      <c r="O735" s="34">
        <v>62529.465625015851</v>
      </c>
      <c r="P735" s="30">
        <v>91513.392418000032</v>
      </c>
      <c r="Q735" s="35">
        <v>11691.590525</v>
      </c>
      <c r="R735" s="36">
        <v>0</v>
      </c>
      <c r="S735" s="36">
        <v>7277.7352285742236</v>
      </c>
      <c r="T735" s="36">
        <v>370.26477142577642</v>
      </c>
      <c r="U735" s="37">
        <v>7648.0412418647174</v>
      </c>
      <c r="V735" s="38">
        <v>19339.631766864717</v>
      </c>
      <c r="W735" s="34">
        <v>110853.02418486474</v>
      </c>
      <c r="X735" s="34">
        <v>13645.753553574206</v>
      </c>
      <c r="Y735" s="33">
        <v>97207.270631290536</v>
      </c>
      <c r="Z735" s="144">
        <v>0</v>
      </c>
      <c r="AA735" s="34">
        <v>8063.2477907497232</v>
      </c>
      <c r="AB735" s="34">
        <v>29122.091836640477</v>
      </c>
      <c r="AC735" s="34">
        <v>16029.11</v>
      </c>
      <c r="AD735" s="34">
        <v>9640</v>
      </c>
      <c r="AE735" s="34">
        <v>0</v>
      </c>
      <c r="AF735" s="34">
        <v>62854.449627390204</v>
      </c>
      <c r="AG735" s="136">
        <v>60733</v>
      </c>
      <c r="AH735" s="34">
        <v>64228</v>
      </c>
      <c r="AI735" s="34">
        <v>915</v>
      </c>
      <c r="AJ735" s="34">
        <v>4410</v>
      </c>
      <c r="AK735" s="34">
        <v>3495</v>
      </c>
      <c r="AL735" s="34">
        <v>59818</v>
      </c>
      <c r="AM735" s="34">
        <v>59818</v>
      </c>
      <c r="AN735" s="34">
        <v>0</v>
      </c>
      <c r="AO735" s="34">
        <v>91513.392418000032</v>
      </c>
      <c r="AP735" s="34">
        <v>88018.392418000032</v>
      </c>
      <c r="AQ735" s="34">
        <v>3495</v>
      </c>
      <c r="AR735" s="34">
        <v>-79803.08</v>
      </c>
      <c r="AS735" s="34">
        <v>0</v>
      </c>
    </row>
    <row r="736" spans="2:45" s="1" customFormat="1" ht="14.25" x14ac:dyDescent="0.2">
      <c r="B736" s="31" t="s">
        <v>4794</v>
      </c>
      <c r="C736" s="32" t="s">
        <v>1889</v>
      </c>
      <c r="D736" s="31" t="s">
        <v>1890</v>
      </c>
      <c r="E736" s="31" t="s">
        <v>13</v>
      </c>
      <c r="F736" s="31" t="s">
        <v>11</v>
      </c>
      <c r="G736" s="31" t="s">
        <v>19</v>
      </c>
      <c r="H736" s="31" t="s">
        <v>36</v>
      </c>
      <c r="I736" s="31" t="s">
        <v>10</v>
      </c>
      <c r="J736" s="31" t="s">
        <v>12</v>
      </c>
      <c r="K736" s="31" t="s">
        <v>1891</v>
      </c>
      <c r="L736" s="33">
        <v>2380</v>
      </c>
      <c r="M736" s="150">
        <v>68766.010853999993</v>
      </c>
      <c r="N736" s="34">
        <v>51889.4</v>
      </c>
      <c r="O736" s="34">
        <v>0</v>
      </c>
      <c r="P736" s="30">
        <v>50340.410853999987</v>
      </c>
      <c r="Q736" s="35">
        <v>1378.5354480000001</v>
      </c>
      <c r="R736" s="36">
        <v>0</v>
      </c>
      <c r="S736" s="36">
        <v>0</v>
      </c>
      <c r="T736" s="36">
        <v>4760</v>
      </c>
      <c r="U736" s="37">
        <v>4760.0256683153839</v>
      </c>
      <c r="V736" s="38">
        <v>6138.5611163153844</v>
      </c>
      <c r="W736" s="34">
        <v>56478.971970315368</v>
      </c>
      <c r="X736" s="34">
        <v>-7.2759600000000004E-12</v>
      </c>
      <c r="Y736" s="33">
        <v>56478.971970315375</v>
      </c>
      <c r="Z736" s="144">
        <v>0</v>
      </c>
      <c r="AA736" s="34">
        <v>2571.8597733029292</v>
      </c>
      <c r="AB736" s="34">
        <v>22620.068196199514</v>
      </c>
      <c r="AC736" s="34">
        <v>9976.2800000000007</v>
      </c>
      <c r="AD736" s="34">
        <v>1686.6388213125001</v>
      </c>
      <c r="AE736" s="34">
        <v>473.74</v>
      </c>
      <c r="AF736" s="34">
        <v>37328.586790814945</v>
      </c>
      <c r="AG736" s="136">
        <v>27387</v>
      </c>
      <c r="AH736" s="34">
        <v>27387</v>
      </c>
      <c r="AI736" s="34">
        <v>0</v>
      </c>
      <c r="AJ736" s="34">
        <v>0</v>
      </c>
      <c r="AK736" s="34">
        <v>0</v>
      </c>
      <c r="AL736" s="34">
        <v>27387</v>
      </c>
      <c r="AM736" s="34">
        <v>27387</v>
      </c>
      <c r="AN736" s="34">
        <v>0</v>
      </c>
      <c r="AO736" s="34">
        <v>50340.410853999987</v>
      </c>
      <c r="AP736" s="34">
        <v>50340.410853999987</v>
      </c>
      <c r="AQ736" s="34">
        <v>0</v>
      </c>
      <c r="AR736" s="34">
        <v>50089</v>
      </c>
      <c r="AS736" s="34">
        <v>1800.4000000000015</v>
      </c>
    </row>
    <row r="737" spans="2:45" s="1" customFormat="1" ht="14.25" x14ac:dyDescent="0.2">
      <c r="B737" s="31" t="s">
        <v>4794</v>
      </c>
      <c r="C737" s="32" t="s">
        <v>2765</v>
      </c>
      <c r="D737" s="31" t="s">
        <v>2766</v>
      </c>
      <c r="E737" s="31" t="s">
        <v>13</v>
      </c>
      <c r="F737" s="31" t="s">
        <v>11</v>
      </c>
      <c r="G737" s="31" t="s">
        <v>19</v>
      </c>
      <c r="H737" s="31" t="s">
        <v>36</v>
      </c>
      <c r="I737" s="31" t="s">
        <v>10</v>
      </c>
      <c r="J737" s="31" t="s">
        <v>12</v>
      </c>
      <c r="K737" s="31" t="s">
        <v>2767</v>
      </c>
      <c r="L737" s="33">
        <v>3786</v>
      </c>
      <c r="M737" s="150">
        <v>154139.44267399999</v>
      </c>
      <c r="N737" s="34">
        <v>-126247.18</v>
      </c>
      <c r="O737" s="34">
        <v>93991.547639082593</v>
      </c>
      <c r="P737" s="30">
        <v>18408.002673999988</v>
      </c>
      <c r="Q737" s="35">
        <v>10249.931216000001</v>
      </c>
      <c r="R737" s="36">
        <v>0</v>
      </c>
      <c r="S737" s="36">
        <v>5644.5802365735963</v>
      </c>
      <c r="T737" s="36">
        <v>58586.04577075674</v>
      </c>
      <c r="U737" s="37">
        <v>64230.972371188662</v>
      </c>
      <c r="V737" s="38">
        <v>74480.903587188659</v>
      </c>
      <c r="W737" s="34">
        <v>92888.906261188647</v>
      </c>
      <c r="X737" s="34">
        <v>80856.209399656189</v>
      </c>
      <c r="Y737" s="33">
        <v>12032.696861532451</v>
      </c>
      <c r="Z737" s="144">
        <v>0</v>
      </c>
      <c r="AA737" s="34">
        <v>3770.6548573435985</v>
      </c>
      <c r="AB737" s="34">
        <v>24317.83933786647</v>
      </c>
      <c r="AC737" s="34">
        <v>15869.83</v>
      </c>
      <c r="AD737" s="34">
        <v>4846.8227414875</v>
      </c>
      <c r="AE737" s="34">
        <v>1921.07</v>
      </c>
      <c r="AF737" s="34">
        <v>50726.216936697565</v>
      </c>
      <c r="AG737" s="136">
        <v>0</v>
      </c>
      <c r="AH737" s="34">
        <v>53632.74</v>
      </c>
      <c r="AI737" s="34">
        <v>0</v>
      </c>
      <c r="AJ737" s="34">
        <v>11267.400000000001</v>
      </c>
      <c r="AK737" s="34">
        <v>11267.400000000001</v>
      </c>
      <c r="AL737" s="34">
        <v>0</v>
      </c>
      <c r="AM737" s="34">
        <v>42365.34</v>
      </c>
      <c r="AN737" s="34">
        <v>42365.34</v>
      </c>
      <c r="AO737" s="34">
        <v>18408.002673999988</v>
      </c>
      <c r="AP737" s="34">
        <v>-35224.737326000009</v>
      </c>
      <c r="AQ737" s="34">
        <v>53632.739999999991</v>
      </c>
      <c r="AR737" s="34">
        <v>-126247.18</v>
      </c>
      <c r="AS737" s="34">
        <v>0</v>
      </c>
    </row>
    <row r="738" spans="2:45" s="1" customFormat="1" ht="14.25" x14ac:dyDescent="0.2">
      <c r="B738" s="31" t="s">
        <v>4794</v>
      </c>
      <c r="C738" s="32" t="s">
        <v>34</v>
      </c>
      <c r="D738" s="31" t="s">
        <v>35</v>
      </c>
      <c r="E738" s="31" t="s">
        <v>13</v>
      </c>
      <c r="F738" s="31" t="s">
        <v>11</v>
      </c>
      <c r="G738" s="31" t="s">
        <v>19</v>
      </c>
      <c r="H738" s="31" t="s">
        <v>36</v>
      </c>
      <c r="I738" s="31" t="s">
        <v>10</v>
      </c>
      <c r="J738" s="31" t="s">
        <v>14</v>
      </c>
      <c r="K738" s="31" t="s">
        <v>37</v>
      </c>
      <c r="L738" s="33">
        <v>7927</v>
      </c>
      <c r="M738" s="150">
        <v>421388.99352200003</v>
      </c>
      <c r="N738" s="34">
        <v>-191795</v>
      </c>
      <c r="O738" s="34">
        <v>101991.96206364426</v>
      </c>
      <c r="P738" s="30">
        <v>337208.19352200005</v>
      </c>
      <c r="Q738" s="35">
        <v>24766.650372</v>
      </c>
      <c r="R738" s="36">
        <v>0</v>
      </c>
      <c r="S738" s="36">
        <v>18322.831979435607</v>
      </c>
      <c r="T738" s="36">
        <v>-133.4214708380423</v>
      </c>
      <c r="U738" s="37">
        <v>18189.508595052517</v>
      </c>
      <c r="V738" s="38">
        <v>42956.158967052514</v>
      </c>
      <c r="W738" s="34">
        <v>380164.35248905257</v>
      </c>
      <c r="X738" s="34">
        <v>34355.30996143556</v>
      </c>
      <c r="Y738" s="33">
        <v>345809.04252761701</v>
      </c>
      <c r="Z738" s="144">
        <v>53699.460511574696</v>
      </c>
      <c r="AA738" s="34">
        <v>31115.608911915075</v>
      </c>
      <c r="AB738" s="34">
        <v>62672.536999293749</v>
      </c>
      <c r="AC738" s="34">
        <v>33227.71</v>
      </c>
      <c r="AD738" s="34">
        <v>7980.1853904481395</v>
      </c>
      <c r="AE738" s="34">
        <v>10793.28</v>
      </c>
      <c r="AF738" s="34">
        <v>199488.78181323165</v>
      </c>
      <c r="AG738" s="136">
        <v>175985</v>
      </c>
      <c r="AH738" s="34">
        <v>184445.2</v>
      </c>
      <c r="AI738" s="34">
        <v>0</v>
      </c>
      <c r="AJ738" s="34">
        <v>8460.2000000000007</v>
      </c>
      <c r="AK738" s="34">
        <v>8460.2000000000007</v>
      </c>
      <c r="AL738" s="34">
        <v>175985</v>
      </c>
      <c r="AM738" s="34">
        <v>175985</v>
      </c>
      <c r="AN738" s="34">
        <v>0</v>
      </c>
      <c r="AO738" s="34">
        <v>337208.19352200005</v>
      </c>
      <c r="AP738" s="34">
        <v>328747.99352200003</v>
      </c>
      <c r="AQ738" s="34">
        <v>8460.2000000000116</v>
      </c>
      <c r="AR738" s="34">
        <v>-191795</v>
      </c>
      <c r="AS738" s="34">
        <v>0</v>
      </c>
    </row>
    <row r="739" spans="2:45" s="1" customFormat="1" ht="14.25" x14ac:dyDescent="0.2">
      <c r="B739" s="31" t="s">
        <v>4794</v>
      </c>
      <c r="C739" s="32" t="s">
        <v>259</v>
      </c>
      <c r="D739" s="31" t="s">
        <v>260</v>
      </c>
      <c r="E739" s="31" t="s">
        <v>13</v>
      </c>
      <c r="F739" s="31" t="s">
        <v>11</v>
      </c>
      <c r="G739" s="31" t="s">
        <v>19</v>
      </c>
      <c r="H739" s="31" t="s">
        <v>36</v>
      </c>
      <c r="I739" s="31" t="s">
        <v>10</v>
      </c>
      <c r="J739" s="31" t="s">
        <v>12</v>
      </c>
      <c r="K739" s="31" t="s">
        <v>261</v>
      </c>
      <c r="L739" s="33">
        <v>1737</v>
      </c>
      <c r="M739" s="150">
        <v>93099.581475999992</v>
      </c>
      <c r="N739" s="34">
        <v>-7213</v>
      </c>
      <c r="O739" s="34">
        <v>0</v>
      </c>
      <c r="P739" s="30">
        <v>121516.681476</v>
      </c>
      <c r="Q739" s="35">
        <v>5386.9729020000004</v>
      </c>
      <c r="R739" s="36">
        <v>0</v>
      </c>
      <c r="S739" s="36">
        <v>4608.5917554303405</v>
      </c>
      <c r="T739" s="36">
        <v>-61.315999659416775</v>
      </c>
      <c r="U739" s="37">
        <v>4547.3002769701334</v>
      </c>
      <c r="V739" s="38">
        <v>9934.2731789701338</v>
      </c>
      <c r="W739" s="34">
        <v>131450.95465497012</v>
      </c>
      <c r="X739" s="34">
        <v>8641.1095414303418</v>
      </c>
      <c r="Y739" s="33">
        <v>122809.84511353978</v>
      </c>
      <c r="Z739" s="144">
        <v>0</v>
      </c>
      <c r="AA739" s="34">
        <v>2125.0771079581332</v>
      </c>
      <c r="AB739" s="34">
        <v>7968.1758066993043</v>
      </c>
      <c r="AC739" s="34">
        <v>7281.01</v>
      </c>
      <c r="AD739" s="34">
        <v>482.31240448</v>
      </c>
      <c r="AE739" s="34">
        <v>0</v>
      </c>
      <c r="AF739" s="34">
        <v>17856.575319137439</v>
      </c>
      <c r="AG739" s="136">
        <v>48765</v>
      </c>
      <c r="AH739" s="34">
        <v>50740.1</v>
      </c>
      <c r="AI739" s="34">
        <v>0</v>
      </c>
      <c r="AJ739" s="34">
        <v>1975.1000000000001</v>
      </c>
      <c r="AK739" s="34">
        <v>1975.1000000000001</v>
      </c>
      <c r="AL739" s="34">
        <v>48765</v>
      </c>
      <c r="AM739" s="34">
        <v>48765</v>
      </c>
      <c r="AN739" s="34">
        <v>0</v>
      </c>
      <c r="AO739" s="34">
        <v>121516.681476</v>
      </c>
      <c r="AP739" s="34">
        <v>119541.58147599999</v>
      </c>
      <c r="AQ739" s="34">
        <v>1975.1000000000058</v>
      </c>
      <c r="AR739" s="34">
        <v>-7213</v>
      </c>
      <c r="AS739" s="34">
        <v>0</v>
      </c>
    </row>
    <row r="740" spans="2:45" s="1" customFormat="1" ht="14.25" x14ac:dyDescent="0.2">
      <c r="B740" s="31" t="s">
        <v>4794</v>
      </c>
      <c r="C740" s="32" t="s">
        <v>4512</v>
      </c>
      <c r="D740" s="31" t="s">
        <v>4513</v>
      </c>
      <c r="E740" s="31" t="s">
        <v>13</v>
      </c>
      <c r="F740" s="31" t="s">
        <v>11</v>
      </c>
      <c r="G740" s="31" t="s">
        <v>19</v>
      </c>
      <c r="H740" s="31" t="s">
        <v>36</v>
      </c>
      <c r="I740" s="31" t="s">
        <v>10</v>
      </c>
      <c r="J740" s="31" t="s">
        <v>12</v>
      </c>
      <c r="K740" s="31" t="s">
        <v>4514</v>
      </c>
      <c r="L740" s="33">
        <v>1171</v>
      </c>
      <c r="M740" s="150">
        <v>70533.072537</v>
      </c>
      <c r="N740" s="34">
        <v>-4452</v>
      </c>
      <c r="O740" s="34">
        <v>0</v>
      </c>
      <c r="P740" s="30">
        <v>123349.072537</v>
      </c>
      <c r="Q740" s="35">
        <v>837.70486900000003</v>
      </c>
      <c r="R740" s="36">
        <v>0</v>
      </c>
      <c r="S740" s="36">
        <v>0</v>
      </c>
      <c r="T740" s="36">
        <v>2342</v>
      </c>
      <c r="U740" s="37">
        <v>2342.0126292425689</v>
      </c>
      <c r="V740" s="38">
        <v>3179.717498242569</v>
      </c>
      <c r="W740" s="34">
        <v>126528.79003524256</v>
      </c>
      <c r="X740" s="34">
        <v>0</v>
      </c>
      <c r="Y740" s="33">
        <v>126528.79003524256</v>
      </c>
      <c r="Z740" s="144">
        <v>0</v>
      </c>
      <c r="AA740" s="34">
        <v>3965.0466105724627</v>
      </c>
      <c r="AB740" s="34">
        <v>10664.705957683185</v>
      </c>
      <c r="AC740" s="34">
        <v>4908.5</v>
      </c>
      <c r="AD740" s="34">
        <v>240</v>
      </c>
      <c r="AE740" s="34">
        <v>463.28</v>
      </c>
      <c r="AF740" s="34">
        <v>20241.532568255647</v>
      </c>
      <c r="AG740" s="136">
        <v>82186</v>
      </c>
      <c r="AH740" s="34">
        <v>82186</v>
      </c>
      <c r="AI740" s="34">
        <v>6136</v>
      </c>
      <c r="AJ740" s="34">
        <v>6136</v>
      </c>
      <c r="AK740" s="34">
        <v>0</v>
      </c>
      <c r="AL740" s="34">
        <v>76050</v>
      </c>
      <c r="AM740" s="34">
        <v>76050</v>
      </c>
      <c r="AN740" s="34">
        <v>0</v>
      </c>
      <c r="AO740" s="34">
        <v>123349.072537</v>
      </c>
      <c r="AP740" s="34">
        <v>123349.072537</v>
      </c>
      <c r="AQ740" s="34">
        <v>0</v>
      </c>
      <c r="AR740" s="34">
        <v>-63952</v>
      </c>
      <c r="AS740" s="34">
        <v>59500</v>
      </c>
    </row>
    <row r="741" spans="2:45" s="1" customFormat="1" ht="14.25" x14ac:dyDescent="0.2">
      <c r="B741" s="31" t="s">
        <v>4794</v>
      </c>
      <c r="C741" s="32" t="s">
        <v>1415</v>
      </c>
      <c r="D741" s="31" t="s">
        <v>1416</v>
      </c>
      <c r="E741" s="31" t="s">
        <v>13</v>
      </c>
      <c r="F741" s="31" t="s">
        <v>11</v>
      </c>
      <c r="G741" s="31" t="s">
        <v>19</v>
      </c>
      <c r="H741" s="31" t="s">
        <v>36</v>
      </c>
      <c r="I741" s="31" t="s">
        <v>10</v>
      </c>
      <c r="J741" s="31" t="s">
        <v>12</v>
      </c>
      <c r="K741" s="31" t="s">
        <v>1417</v>
      </c>
      <c r="L741" s="33">
        <v>4769</v>
      </c>
      <c r="M741" s="150">
        <v>160040.44597399997</v>
      </c>
      <c r="N741" s="34">
        <v>121812.7</v>
      </c>
      <c r="O741" s="34">
        <v>0</v>
      </c>
      <c r="P741" s="30">
        <v>298653.35597400001</v>
      </c>
      <c r="Q741" s="35">
        <v>8653.0368469999994</v>
      </c>
      <c r="R741" s="36">
        <v>0</v>
      </c>
      <c r="S741" s="36">
        <v>9122.8758194320744</v>
      </c>
      <c r="T741" s="36">
        <v>415.12418056792558</v>
      </c>
      <c r="U741" s="37">
        <v>9538.0514336958258</v>
      </c>
      <c r="V741" s="38">
        <v>18191.088280695825</v>
      </c>
      <c r="W741" s="34">
        <v>316844.44425469585</v>
      </c>
      <c r="X741" s="34">
        <v>17105.392161432072</v>
      </c>
      <c r="Y741" s="33">
        <v>299739.05209326377</v>
      </c>
      <c r="Z741" s="144">
        <v>0</v>
      </c>
      <c r="AA741" s="34">
        <v>5182.4998765686687</v>
      </c>
      <c r="AB741" s="34">
        <v>40525.868338295491</v>
      </c>
      <c r="AC741" s="34">
        <v>19990.28</v>
      </c>
      <c r="AD741" s="34">
        <v>4338.7615073000006</v>
      </c>
      <c r="AE741" s="34">
        <v>0</v>
      </c>
      <c r="AF741" s="34">
        <v>70037.409722164171</v>
      </c>
      <c r="AG741" s="136">
        <v>19985</v>
      </c>
      <c r="AH741" s="34">
        <v>58205.21</v>
      </c>
      <c r="AI741" s="34">
        <v>4579</v>
      </c>
      <c r="AJ741" s="34">
        <v>4840.1000000000004</v>
      </c>
      <c r="AK741" s="34">
        <v>261.10000000000036</v>
      </c>
      <c r="AL741" s="34">
        <v>15406</v>
      </c>
      <c r="AM741" s="34">
        <v>53365.11</v>
      </c>
      <c r="AN741" s="34">
        <v>37959.11</v>
      </c>
      <c r="AO741" s="34">
        <v>298653.35597400001</v>
      </c>
      <c r="AP741" s="34">
        <v>260433.14597400004</v>
      </c>
      <c r="AQ741" s="34">
        <v>38220.210000000021</v>
      </c>
      <c r="AR741" s="34">
        <v>-5637</v>
      </c>
      <c r="AS741" s="34">
        <v>127449.7</v>
      </c>
    </row>
    <row r="742" spans="2:45" s="1" customFormat="1" ht="14.25" x14ac:dyDescent="0.2">
      <c r="B742" s="31" t="s">
        <v>4794</v>
      </c>
      <c r="C742" s="32" t="s">
        <v>2884</v>
      </c>
      <c r="D742" s="31" t="s">
        <v>2885</v>
      </c>
      <c r="E742" s="31" t="s">
        <v>13</v>
      </c>
      <c r="F742" s="31" t="s">
        <v>11</v>
      </c>
      <c r="G742" s="31" t="s">
        <v>19</v>
      </c>
      <c r="H742" s="31" t="s">
        <v>36</v>
      </c>
      <c r="I742" s="31" t="s">
        <v>10</v>
      </c>
      <c r="J742" s="31" t="s">
        <v>21</v>
      </c>
      <c r="K742" s="31" t="s">
        <v>2886</v>
      </c>
      <c r="L742" s="33">
        <v>261</v>
      </c>
      <c r="M742" s="150">
        <v>17145.719502</v>
      </c>
      <c r="N742" s="34">
        <v>-83</v>
      </c>
      <c r="O742" s="34">
        <v>0</v>
      </c>
      <c r="P742" s="30">
        <v>15668.419502000001</v>
      </c>
      <c r="Q742" s="35">
        <v>409.03859999999997</v>
      </c>
      <c r="R742" s="36">
        <v>0</v>
      </c>
      <c r="S742" s="36">
        <v>109.66237942861353</v>
      </c>
      <c r="T742" s="36">
        <v>412.33762057138648</v>
      </c>
      <c r="U742" s="37">
        <v>522.00281488668702</v>
      </c>
      <c r="V742" s="38">
        <v>931.04141488668699</v>
      </c>
      <c r="W742" s="34">
        <v>16599.460916886688</v>
      </c>
      <c r="X742" s="34">
        <v>205.61696142861183</v>
      </c>
      <c r="Y742" s="33">
        <v>16393.843955458076</v>
      </c>
      <c r="Z742" s="144">
        <v>0</v>
      </c>
      <c r="AA742" s="34">
        <v>2450.6702005661482</v>
      </c>
      <c r="AB742" s="34">
        <v>1808.0390303815318</v>
      </c>
      <c r="AC742" s="34">
        <v>1194.54</v>
      </c>
      <c r="AD742" s="34">
        <v>98.6751713499998</v>
      </c>
      <c r="AE742" s="34">
        <v>0</v>
      </c>
      <c r="AF742" s="34">
        <v>5551.92440229768</v>
      </c>
      <c r="AG742" s="136">
        <v>2879</v>
      </c>
      <c r="AH742" s="34">
        <v>3391.7</v>
      </c>
      <c r="AI742" s="34">
        <v>0</v>
      </c>
      <c r="AJ742" s="34">
        <v>512.70000000000005</v>
      </c>
      <c r="AK742" s="34">
        <v>512.70000000000005</v>
      </c>
      <c r="AL742" s="34">
        <v>2879</v>
      </c>
      <c r="AM742" s="34">
        <v>2879</v>
      </c>
      <c r="AN742" s="34">
        <v>0</v>
      </c>
      <c r="AO742" s="34">
        <v>15668.419502000001</v>
      </c>
      <c r="AP742" s="34">
        <v>15155.719502</v>
      </c>
      <c r="AQ742" s="34">
        <v>512.70000000000073</v>
      </c>
      <c r="AR742" s="34">
        <v>-83</v>
      </c>
      <c r="AS742" s="34">
        <v>0</v>
      </c>
    </row>
    <row r="743" spans="2:45" s="1" customFormat="1" ht="14.25" x14ac:dyDescent="0.2">
      <c r="B743" s="31" t="s">
        <v>4794</v>
      </c>
      <c r="C743" s="32" t="s">
        <v>4719</v>
      </c>
      <c r="D743" s="31" t="s">
        <v>4720</v>
      </c>
      <c r="E743" s="31" t="s">
        <v>13</v>
      </c>
      <c r="F743" s="31" t="s">
        <v>11</v>
      </c>
      <c r="G743" s="31" t="s">
        <v>19</v>
      </c>
      <c r="H743" s="31" t="s">
        <v>36</v>
      </c>
      <c r="I743" s="31" t="s">
        <v>10</v>
      </c>
      <c r="J743" s="31" t="s">
        <v>12</v>
      </c>
      <c r="K743" s="31" t="s">
        <v>4721</v>
      </c>
      <c r="L743" s="33">
        <v>1702</v>
      </c>
      <c r="M743" s="150">
        <v>42954.200331</v>
      </c>
      <c r="N743" s="34">
        <v>-12041</v>
      </c>
      <c r="O743" s="34">
        <v>7946.3606131134093</v>
      </c>
      <c r="P743" s="30">
        <v>51748.480330999999</v>
      </c>
      <c r="Q743" s="35">
        <v>3562.1688640000002</v>
      </c>
      <c r="R743" s="36">
        <v>0</v>
      </c>
      <c r="S743" s="36">
        <v>3414.051029715597</v>
      </c>
      <c r="T743" s="36">
        <v>-0.54318122061840768</v>
      </c>
      <c r="U743" s="37">
        <v>3413.5262558470836</v>
      </c>
      <c r="V743" s="38">
        <v>6975.6951198470833</v>
      </c>
      <c r="W743" s="34">
        <v>58724.175450847084</v>
      </c>
      <c r="X743" s="34">
        <v>6401.3456807156035</v>
      </c>
      <c r="Y743" s="33">
        <v>52322.82977013148</v>
      </c>
      <c r="Z743" s="144">
        <v>0</v>
      </c>
      <c r="AA743" s="34">
        <v>1972.1268616332741</v>
      </c>
      <c r="AB743" s="34">
        <v>9536.9925495099778</v>
      </c>
      <c r="AC743" s="34">
        <v>7134.3</v>
      </c>
      <c r="AD743" s="34">
        <v>1152.6786515000003</v>
      </c>
      <c r="AE743" s="34">
        <v>1412.11</v>
      </c>
      <c r="AF743" s="34">
        <v>21208.208062643251</v>
      </c>
      <c r="AG743" s="136">
        <v>6068</v>
      </c>
      <c r="AH743" s="34">
        <v>20835.28</v>
      </c>
      <c r="AI743" s="34">
        <v>0</v>
      </c>
      <c r="AJ743" s="34">
        <v>1789.9</v>
      </c>
      <c r="AK743" s="34">
        <v>1789.9</v>
      </c>
      <c r="AL743" s="34">
        <v>6068</v>
      </c>
      <c r="AM743" s="34">
        <v>19045.379999999997</v>
      </c>
      <c r="AN743" s="34">
        <v>12977.379999999997</v>
      </c>
      <c r="AO743" s="34">
        <v>51748.480330999999</v>
      </c>
      <c r="AP743" s="34">
        <v>36981.200331</v>
      </c>
      <c r="AQ743" s="34">
        <v>14767.279999999999</v>
      </c>
      <c r="AR743" s="34">
        <v>-12041</v>
      </c>
      <c r="AS743" s="34">
        <v>0</v>
      </c>
    </row>
    <row r="744" spans="2:45" s="1" customFormat="1" ht="14.25" x14ac:dyDescent="0.2">
      <c r="B744" s="31" t="s">
        <v>4794</v>
      </c>
      <c r="C744" s="32" t="s">
        <v>3263</v>
      </c>
      <c r="D744" s="31" t="s">
        <v>3264</v>
      </c>
      <c r="E744" s="31" t="s">
        <v>13</v>
      </c>
      <c r="F744" s="31" t="s">
        <v>11</v>
      </c>
      <c r="G744" s="31" t="s">
        <v>19</v>
      </c>
      <c r="H744" s="31" t="s">
        <v>36</v>
      </c>
      <c r="I744" s="31" t="s">
        <v>10</v>
      </c>
      <c r="J744" s="31" t="s">
        <v>12</v>
      </c>
      <c r="K744" s="31" t="s">
        <v>3265</v>
      </c>
      <c r="L744" s="33">
        <v>1640</v>
      </c>
      <c r="M744" s="150">
        <v>136280.659697</v>
      </c>
      <c r="N744" s="34">
        <v>-19554</v>
      </c>
      <c r="O744" s="34">
        <v>2106.5851966976857</v>
      </c>
      <c r="P744" s="30">
        <v>128044.45969699998</v>
      </c>
      <c r="Q744" s="35">
        <v>2009.837841</v>
      </c>
      <c r="R744" s="36">
        <v>0</v>
      </c>
      <c r="S744" s="36">
        <v>1942.9297851436031</v>
      </c>
      <c r="T744" s="36">
        <v>1337.0702148563969</v>
      </c>
      <c r="U744" s="37">
        <v>3280.0176874106005</v>
      </c>
      <c r="V744" s="38">
        <v>5289.8555284106005</v>
      </c>
      <c r="W744" s="34">
        <v>133334.3152254106</v>
      </c>
      <c r="X744" s="34">
        <v>3642.9933471436088</v>
      </c>
      <c r="Y744" s="33">
        <v>129691.32187826699</v>
      </c>
      <c r="Z744" s="144">
        <v>0</v>
      </c>
      <c r="AA744" s="34">
        <v>3720.9308661567875</v>
      </c>
      <c r="AB744" s="34">
        <v>11210.039022996243</v>
      </c>
      <c r="AC744" s="34">
        <v>6874.41</v>
      </c>
      <c r="AD744" s="34">
        <v>9371.3486514424985</v>
      </c>
      <c r="AE744" s="34">
        <v>2221.63</v>
      </c>
      <c r="AF744" s="34">
        <v>33398.358540595531</v>
      </c>
      <c r="AG744" s="136">
        <v>0</v>
      </c>
      <c r="AH744" s="34">
        <v>21558.799999999999</v>
      </c>
      <c r="AI744" s="34">
        <v>0</v>
      </c>
      <c r="AJ744" s="34">
        <v>3207.2000000000003</v>
      </c>
      <c r="AK744" s="34">
        <v>3207.2000000000003</v>
      </c>
      <c r="AL744" s="34">
        <v>0</v>
      </c>
      <c r="AM744" s="34">
        <v>18351.599999999999</v>
      </c>
      <c r="AN744" s="34">
        <v>18351.599999999999</v>
      </c>
      <c r="AO744" s="34">
        <v>128044.45969699998</v>
      </c>
      <c r="AP744" s="34">
        <v>106485.659697</v>
      </c>
      <c r="AQ744" s="34">
        <v>21558.799999999988</v>
      </c>
      <c r="AR744" s="34">
        <v>-19554</v>
      </c>
      <c r="AS744" s="34">
        <v>0</v>
      </c>
    </row>
    <row r="745" spans="2:45" s="1" customFormat="1" ht="14.25" x14ac:dyDescent="0.2">
      <c r="B745" s="31" t="s">
        <v>4794</v>
      </c>
      <c r="C745" s="32" t="s">
        <v>3455</v>
      </c>
      <c r="D745" s="31" t="s">
        <v>3456</v>
      </c>
      <c r="E745" s="31" t="s">
        <v>13</v>
      </c>
      <c r="F745" s="31" t="s">
        <v>11</v>
      </c>
      <c r="G745" s="31" t="s">
        <v>19</v>
      </c>
      <c r="H745" s="31" t="s">
        <v>36</v>
      </c>
      <c r="I745" s="31" t="s">
        <v>10</v>
      </c>
      <c r="J745" s="31" t="s">
        <v>12</v>
      </c>
      <c r="K745" s="31" t="s">
        <v>3457</v>
      </c>
      <c r="L745" s="33">
        <v>2603</v>
      </c>
      <c r="M745" s="150">
        <v>128187.278051</v>
      </c>
      <c r="N745" s="34">
        <v>19523</v>
      </c>
      <c r="O745" s="34">
        <v>0</v>
      </c>
      <c r="P745" s="30">
        <v>159533.84805100001</v>
      </c>
      <c r="Q745" s="35">
        <v>4861.9711470000002</v>
      </c>
      <c r="R745" s="36">
        <v>0</v>
      </c>
      <c r="S745" s="36">
        <v>5015.7653897162127</v>
      </c>
      <c r="T745" s="36">
        <v>190.23461028378733</v>
      </c>
      <c r="U745" s="37">
        <v>5206.0280733718255</v>
      </c>
      <c r="V745" s="38">
        <v>10067.999220371825</v>
      </c>
      <c r="W745" s="34">
        <v>169601.84727137184</v>
      </c>
      <c r="X745" s="34">
        <v>9404.5601057162276</v>
      </c>
      <c r="Y745" s="33">
        <v>160197.28716565561</v>
      </c>
      <c r="Z745" s="144">
        <v>2189.3814719976772</v>
      </c>
      <c r="AA745" s="34">
        <v>12507.303688711983</v>
      </c>
      <c r="AB745" s="34">
        <v>16924.869588883623</v>
      </c>
      <c r="AC745" s="34">
        <v>10911.03</v>
      </c>
      <c r="AD745" s="34">
        <v>2942.6026345999999</v>
      </c>
      <c r="AE745" s="34">
        <v>2241.77</v>
      </c>
      <c r="AF745" s="34">
        <v>47716.95738419328</v>
      </c>
      <c r="AG745" s="136">
        <v>24708</v>
      </c>
      <c r="AH745" s="34">
        <v>29127.57</v>
      </c>
      <c r="AI745" s="34">
        <v>0</v>
      </c>
      <c r="AJ745" s="34">
        <v>0</v>
      </c>
      <c r="AK745" s="34">
        <v>0</v>
      </c>
      <c r="AL745" s="34">
        <v>24708</v>
      </c>
      <c r="AM745" s="34">
        <v>29127.57</v>
      </c>
      <c r="AN745" s="34">
        <v>4419.57</v>
      </c>
      <c r="AO745" s="34">
        <v>159533.84805100001</v>
      </c>
      <c r="AP745" s="34">
        <v>155114.278051</v>
      </c>
      <c r="AQ745" s="34">
        <v>4419.570000000007</v>
      </c>
      <c r="AR745" s="34">
        <v>18541</v>
      </c>
      <c r="AS745" s="34">
        <v>982</v>
      </c>
    </row>
    <row r="746" spans="2:45" s="1" customFormat="1" ht="14.25" x14ac:dyDescent="0.2">
      <c r="B746" s="31" t="s">
        <v>4794</v>
      </c>
      <c r="C746" s="32" t="s">
        <v>319</v>
      </c>
      <c r="D746" s="31" t="s">
        <v>320</v>
      </c>
      <c r="E746" s="31" t="s">
        <v>13</v>
      </c>
      <c r="F746" s="31" t="s">
        <v>11</v>
      </c>
      <c r="G746" s="31" t="s">
        <v>19</v>
      </c>
      <c r="H746" s="31" t="s">
        <v>36</v>
      </c>
      <c r="I746" s="31" t="s">
        <v>10</v>
      </c>
      <c r="J746" s="31" t="s">
        <v>12</v>
      </c>
      <c r="K746" s="31" t="s">
        <v>321</v>
      </c>
      <c r="L746" s="33">
        <v>2542</v>
      </c>
      <c r="M746" s="150">
        <v>94409.167933000004</v>
      </c>
      <c r="N746" s="34">
        <v>-17392</v>
      </c>
      <c r="O746" s="34">
        <v>2033.4411896926786</v>
      </c>
      <c r="P746" s="30">
        <v>39870.267932999996</v>
      </c>
      <c r="Q746" s="35">
        <v>6031.6077939999996</v>
      </c>
      <c r="R746" s="36">
        <v>0</v>
      </c>
      <c r="S746" s="36">
        <v>2928.1847840011242</v>
      </c>
      <c r="T746" s="36">
        <v>2155.8152159988758</v>
      </c>
      <c r="U746" s="37">
        <v>5084.027415486431</v>
      </c>
      <c r="V746" s="38">
        <v>11115.635209486431</v>
      </c>
      <c r="W746" s="34">
        <v>50985.903142486422</v>
      </c>
      <c r="X746" s="34">
        <v>5490.3464700011245</v>
      </c>
      <c r="Y746" s="33">
        <v>45495.556672485298</v>
      </c>
      <c r="Z746" s="144">
        <v>0</v>
      </c>
      <c r="AA746" s="34">
        <v>6560.9925831741512</v>
      </c>
      <c r="AB746" s="34">
        <v>20104.468272875922</v>
      </c>
      <c r="AC746" s="34">
        <v>10655.33</v>
      </c>
      <c r="AD746" s="34">
        <v>1133.160045525</v>
      </c>
      <c r="AE746" s="34">
        <v>0</v>
      </c>
      <c r="AF746" s="34">
        <v>38453.950901575074</v>
      </c>
      <c r="AG746" s="136">
        <v>30100</v>
      </c>
      <c r="AH746" s="34">
        <v>35497.1</v>
      </c>
      <c r="AI746" s="34">
        <v>727</v>
      </c>
      <c r="AJ746" s="34">
        <v>6124.1</v>
      </c>
      <c r="AK746" s="34">
        <v>5397.1</v>
      </c>
      <c r="AL746" s="34">
        <v>29373</v>
      </c>
      <c r="AM746" s="34">
        <v>29373</v>
      </c>
      <c r="AN746" s="34">
        <v>0</v>
      </c>
      <c r="AO746" s="34">
        <v>39870.267932999996</v>
      </c>
      <c r="AP746" s="34">
        <v>34473.167932999997</v>
      </c>
      <c r="AQ746" s="34">
        <v>5397.0999999999985</v>
      </c>
      <c r="AR746" s="34">
        <v>-17392</v>
      </c>
      <c r="AS746" s="34">
        <v>0</v>
      </c>
    </row>
    <row r="747" spans="2:45" s="1" customFormat="1" ht="14.25" x14ac:dyDescent="0.2">
      <c r="B747" s="31" t="s">
        <v>4794</v>
      </c>
      <c r="C747" s="32" t="s">
        <v>3245</v>
      </c>
      <c r="D747" s="31" t="s">
        <v>3246</v>
      </c>
      <c r="E747" s="31" t="s">
        <v>13</v>
      </c>
      <c r="F747" s="31" t="s">
        <v>11</v>
      </c>
      <c r="G747" s="31" t="s">
        <v>19</v>
      </c>
      <c r="H747" s="31" t="s">
        <v>36</v>
      </c>
      <c r="I747" s="31" t="s">
        <v>10</v>
      </c>
      <c r="J747" s="31" t="s">
        <v>21</v>
      </c>
      <c r="K747" s="31" t="s">
        <v>3247</v>
      </c>
      <c r="L747" s="33">
        <v>308</v>
      </c>
      <c r="M747" s="150">
        <v>20500.975763000002</v>
      </c>
      <c r="N747" s="34">
        <v>-7392</v>
      </c>
      <c r="O747" s="34">
        <v>887.35831447516534</v>
      </c>
      <c r="P747" s="30">
        <v>14858.6213393</v>
      </c>
      <c r="Q747" s="35">
        <v>237.48030700000001</v>
      </c>
      <c r="R747" s="36">
        <v>0</v>
      </c>
      <c r="S747" s="36">
        <v>271.35585142867563</v>
      </c>
      <c r="T747" s="36">
        <v>344.64414857132437</v>
      </c>
      <c r="U747" s="37">
        <v>616.00332178199085</v>
      </c>
      <c r="V747" s="38">
        <v>853.48362878199089</v>
      </c>
      <c r="W747" s="34">
        <v>15712.104968081991</v>
      </c>
      <c r="X747" s="34">
        <v>508.79222142867548</v>
      </c>
      <c r="Y747" s="33">
        <v>15203.312746653315</v>
      </c>
      <c r="Z747" s="144">
        <v>4624.3194623882473</v>
      </c>
      <c r="AA747" s="34">
        <v>7755.7029683489245</v>
      </c>
      <c r="AB747" s="34">
        <v>3113.592082692438</v>
      </c>
      <c r="AC747" s="34">
        <v>1291.05</v>
      </c>
      <c r="AD747" s="34">
        <v>209.5</v>
      </c>
      <c r="AE747" s="34">
        <v>3011.67</v>
      </c>
      <c r="AF747" s="34">
        <v>20005.834513429611</v>
      </c>
      <c r="AG747" s="136">
        <v>0</v>
      </c>
      <c r="AH747" s="34">
        <v>5062.6455762999994</v>
      </c>
      <c r="AI747" s="34">
        <v>0</v>
      </c>
      <c r="AJ747" s="34">
        <v>2050.0975763000001</v>
      </c>
      <c r="AK747" s="34">
        <v>2050.0975763000001</v>
      </c>
      <c r="AL747" s="34">
        <v>0</v>
      </c>
      <c r="AM747" s="34">
        <v>3012.5479999999998</v>
      </c>
      <c r="AN747" s="34">
        <v>3012.5479999999998</v>
      </c>
      <c r="AO747" s="34">
        <v>14858.6213393</v>
      </c>
      <c r="AP747" s="34">
        <v>9795.9757629999986</v>
      </c>
      <c r="AQ747" s="34">
        <v>5062.6455762999976</v>
      </c>
      <c r="AR747" s="34">
        <v>-13468</v>
      </c>
      <c r="AS747" s="34">
        <v>6076</v>
      </c>
    </row>
    <row r="748" spans="2:45" s="1" customFormat="1" ht="14.25" x14ac:dyDescent="0.2">
      <c r="B748" s="31" t="s">
        <v>4794</v>
      </c>
      <c r="C748" s="32" t="s">
        <v>3401</v>
      </c>
      <c r="D748" s="31" t="s">
        <v>3402</v>
      </c>
      <c r="E748" s="31" t="s">
        <v>13</v>
      </c>
      <c r="F748" s="31" t="s">
        <v>11</v>
      </c>
      <c r="G748" s="31" t="s">
        <v>19</v>
      </c>
      <c r="H748" s="31" t="s">
        <v>36</v>
      </c>
      <c r="I748" s="31" t="s">
        <v>10</v>
      </c>
      <c r="J748" s="31" t="s">
        <v>12</v>
      </c>
      <c r="K748" s="31" t="s">
        <v>3403</v>
      </c>
      <c r="L748" s="33">
        <v>1214</v>
      </c>
      <c r="M748" s="150">
        <v>55241.079977999994</v>
      </c>
      <c r="N748" s="34">
        <v>-73046</v>
      </c>
      <c r="O748" s="34">
        <v>22814.684677427278</v>
      </c>
      <c r="P748" s="30">
        <v>6733.4799779999958</v>
      </c>
      <c r="Q748" s="35">
        <v>4218.2410630000004</v>
      </c>
      <c r="R748" s="36">
        <v>0</v>
      </c>
      <c r="S748" s="36">
        <v>3922.3195714300782</v>
      </c>
      <c r="T748" s="36">
        <v>12637.229777728418</v>
      </c>
      <c r="U748" s="37">
        <v>16559.63864658188</v>
      </c>
      <c r="V748" s="38">
        <v>20777.879709581881</v>
      </c>
      <c r="W748" s="34">
        <v>27511.359687581877</v>
      </c>
      <c r="X748" s="34">
        <v>22649.342457857361</v>
      </c>
      <c r="Y748" s="33">
        <v>4862.0172297245153</v>
      </c>
      <c r="Z748" s="144">
        <v>0</v>
      </c>
      <c r="AA748" s="34">
        <v>2880.4135297134612</v>
      </c>
      <c r="AB748" s="34">
        <v>7641.0665398820538</v>
      </c>
      <c r="AC748" s="34">
        <v>5088.74</v>
      </c>
      <c r="AD748" s="34">
        <v>420.0554316250001</v>
      </c>
      <c r="AE748" s="34">
        <v>0</v>
      </c>
      <c r="AF748" s="34">
        <v>16030.275501220514</v>
      </c>
      <c r="AG748" s="136">
        <v>63682</v>
      </c>
      <c r="AH748" s="34">
        <v>64663.4</v>
      </c>
      <c r="AI748" s="34">
        <v>0</v>
      </c>
      <c r="AJ748" s="34">
        <v>981.40000000000009</v>
      </c>
      <c r="AK748" s="34">
        <v>981.40000000000009</v>
      </c>
      <c r="AL748" s="34">
        <v>63682</v>
      </c>
      <c r="AM748" s="34">
        <v>63682</v>
      </c>
      <c r="AN748" s="34">
        <v>0</v>
      </c>
      <c r="AO748" s="34">
        <v>6733.4799779999958</v>
      </c>
      <c r="AP748" s="34">
        <v>5752.0799779999961</v>
      </c>
      <c r="AQ748" s="34">
        <v>981.39999999999964</v>
      </c>
      <c r="AR748" s="34">
        <v>-73046</v>
      </c>
      <c r="AS748" s="34">
        <v>0</v>
      </c>
    </row>
    <row r="749" spans="2:45" s="1" customFormat="1" ht="14.25" x14ac:dyDescent="0.2">
      <c r="B749" s="31" t="s">
        <v>4794</v>
      </c>
      <c r="C749" s="32" t="s">
        <v>469</v>
      </c>
      <c r="D749" s="31" t="s">
        <v>470</v>
      </c>
      <c r="E749" s="31" t="s">
        <v>13</v>
      </c>
      <c r="F749" s="31" t="s">
        <v>11</v>
      </c>
      <c r="G749" s="31" t="s">
        <v>19</v>
      </c>
      <c r="H749" s="31" t="s">
        <v>36</v>
      </c>
      <c r="I749" s="31" t="s">
        <v>10</v>
      </c>
      <c r="J749" s="31" t="s">
        <v>21</v>
      </c>
      <c r="K749" s="31" t="s">
        <v>471</v>
      </c>
      <c r="L749" s="33">
        <v>692</v>
      </c>
      <c r="M749" s="150">
        <v>20409.912701999998</v>
      </c>
      <c r="N749" s="34">
        <v>9329</v>
      </c>
      <c r="O749" s="34">
        <v>0</v>
      </c>
      <c r="P749" s="30">
        <v>28747.364701999999</v>
      </c>
      <c r="Q749" s="35">
        <v>1089.088714</v>
      </c>
      <c r="R749" s="36">
        <v>0</v>
      </c>
      <c r="S749" s="36">
        <v>881.60404228605285</v>
      </c>
      <c r="T749" s="36">
        <v>502.39595771394715</v>
      </c>
      <c r="U749" s="37">
        <v>1384.007463224473</v>
      </c>
      <c r="V749" s="38">
        <v>2473.0961772244727</v>
      </c>
      <c r="W749" s="34">
        <v>31220.460879224473</v>
      </c>
      <c r="X749" s="34">
        <v>1653.0075792860516</v>
      </c>
      <c r="Y749" s="33">
        <v>29567.453299938421</v>
      </c>
      <c r="Z749" s="144">
        <v>0</v>
      </c>
      <c r="AA749" s="34">
        <v>1916.070018531243</v>
      </c>
      <c r="AB749" s="34">
        <v>3817.0851639029752</v>
      </c>
      <c r="AC749" s="34">
        <v>2900.67</v>
      </c>
      <c r="AD749" s="34">
        <v>0</v>
      </c>
      <c r="AE749" s="34">
        <v>0</v>
      </c>
      <c r="AF749" s="34">
        <v>8633.8251824342187</v>
      </c>
      <c r="AG749" s="136">
        <v>4119</v>
      </c>
      <c r="AH749" s="34">
        <v>6768.4519999999993</v>
      </c>
      <c r="AI749" s="34">
        <v>0</v>
      </c>
      <c r="AJ749" s="34">
        <v>0</v>
      </c>
      <c r="AK749" s="34">
        <v>0</v>
      </c>
      <c r="AL749" s="34">
        <v>4119</v>
      </c>
      <c r="AM749" s="34">
        <v>6768.4519999999993</v>
      </c>
      <c r="AN749" s="34">
        <v>2649.4519999999993</v>
      </c>
      <c r="AO749" s="34">
        <v>28747.364701999999</v>
      </c>
      <c r="AP749" s="34">
        <v>26097.912702000001</v>
      </c>
      <c r="AQ749" s="34">
        <v>2649.4519999999975</v>
      </c>
      <c r="AR749" s="34">
        <v>6329</v>
      </c>
      <c r="AS749" s="34">
        <v>3000</v>
      </c>
    </row>
    <row r="750" spans="2:45" s="1" customFormat="1" ht="14.25" x14ac:dyDescent="0.2">
      <c r="B750" s="31" t="s">
        <v>4794</v>
      </c>
      <c r="C750" s="32" t="s">
        <v>835</v>
      </c>
      <c r="D750" s="31" t="s">
        <v>836</v>
      </c>
      <c r="E750" s="31" t="s">
        <v>13</v>
      </c>
      <c r="F750" s="31" t="s">
        <v>11</v>
      </c>
      <c r="G750" s="31" t="s">
        <v>19</v>
      </c>
      <c r="H750" s="31" t="s">
        <v>36</v>
      </c>
      <c r="I750" s="31" t="s">
        <v>10</v>
      </c>
      <c r="J750" s="31" t="s">
        <v>21</v>
      </c>
      <c r="K750" s="31" t="s">
        <v>837</v>
      </c>
      <c r="L750" s="33">
        <v>757</v>
      </c>
      <c r="M750" s="150">
        <v>168468.898957</v>
      </c>
      <c r="N750" s="34">
        <v>13419</v>
      </c>
      <c r="O750" s="34">
        <v>0</v>
      </c>
      <c r="P750" s="30">
        <v>189292.115957</v>
      </c>
      <c r="Q750" s="35">
        <v>1299.0933669999999</v>
      </c>
      <c r="R750" s="36">
        <v>0</v>
      </c>
      <c r="S750" s="36">
        <v>876.87113257176532</v>
      </c>
      <c r="T750" s="36">
        <v>637.12886742823468</v>
      </c>
      <c r="U750" s="37">
        <v>1514.0081642498931</v>
      </c>
      <c r="V750" s="38">
        <v>2813.101531249893</v>
      </c>
      <c r="W750" s="34">
        <v>192105.21748824988</v>
      </c>
      <c r="X750" s="34">
        <v>1644.1333735717635</v>
      </c>
      <c r="Y750" s="33">
        <v>190461.08411467812</v>
      </c>
      <c r="Z750" s="144">
        <v>0</v>
      </c>
      <c r="AA750" s="34">
        <v>2783.8354846958964</v>
      </c>
      <c r="AB750" s="34">
        <v>6765.1761017136932</v>
      </c>
      <c r="AC750" s="34">
        <v>3173.13</v>
      </c>
      <c r="AD750" s="34">
        <v>2500.3022624124997</v>
      </c>
      <c r="AE750" s="34">
        <v>8894.61</v>
      </c>
      <c r="AF750" s="34">
        <v>24117.053848822092</v>
      </c>
      <c r="AG750" s="136">
        <v>0</v>
      </c>
      <c r="AH750" s="34">
        <v>7404.2169999999987</v>
      </c>
      <c r="AI750" s="34">
        <v>0</v>
      </c>
      <c r="AJ750" s="34">
        <v>0</v>
      </c>
      <c r="AK750" s="34">
        <v>0</v>
      </c>
      <c r="AL750" s="34">
        <v>0</v>
      </c>
      <c r="AM750" s="34">
        <v>7404.2169999999987</v>
      </c>
      <c r="AN750" s="34">
        <v>7404.2169999999987</v>
      </c>
      <c r="AO750" s="34">
        <v>189292.115957</v>
      </c>
      <c r="AP750" s="34">
        <v>181887.898957</v>
      </c>
      <c r="AQ750" s="34">
        <v>7404.2170000000042</v>
      </c>
      <c r="AR750" s="34">
        <v>13419</v>
      </c>
      <c r="AS750" s="34">
        <v>0</v>
      </c>
    </row>
    <row r="751" spans="2:45" s="1" customFormat="1" ht="14.25" x14ac:dyDescent="0.2">
      <c r="B751" s="31" t="s">
        <v>4794</v>
      </c>
      <c r="C751" s="32" t="s">
        <v>695</v>
      </c>
      <c r="D751" s="31" t="s">
        <v>696</v>
      </c>
      <c r="E751" s="31" t="s">
        <v>13</v>
      </c>
      <c r="F751" s="31" t="s">
        <v>11</v>
      </c>
      <c r="G751" s="31" t="s">
        <v>19</v>
      </c>
      <c r="H751" s="31" t="s">
        <v>36</v>
      </c>
      <c r="I751" s="31" t="s">
        <v>10</v>
      </c>
      <c r="J751" s="31" t="s">
        <v>14</v>
      </c>
      <c r="K751" s="31" t="s">
        <v>697</v>
      </c>
      <c r="L751" s="33">
        <v>8489</v>
      </c>
      <c r="M751" s="150">
        <v>320198.27395099995</v>
      </c>
      <c r="N751" s="34">
        <v>103179</v>
      </c>
      <c r="O751" s="34">
        <v>0</v>
      </c>
      <c r="P751" s="30">
        <v>480807.27395099995</v>
      </c>
      <c r="Q751" s="35">
        <v>22072.675446000001</v>
      </c>
      <c r="R751" s="36">
        <v>0</v>
      </c>
      <c r="S751" s="36">
        <v>18692.944389721466</v>
      </c>
      <c r="T751" s="36">
        <v>-92.679617239238723</v>
      </c>
      <c r="U751" s="37">
        <v>18600.365074470126</v>
      </c>
      <c r="V751" s="38">
        <v>40673.040520470124</v>
      </c>
      <c r="W751" s="34">
        <v>521480.31447147008</v>
      </c>
      <c r="X751" s="34">
        <v>35049.270730721415</v>
      </c>
      <c r="Y751" s="33">
        <v>486431.04374074866</v>
      </c>
      <c r="Z751" s="144">
        <v>0</v>
      </c>
      <c r="AA751" s="34">
        <v>21605.401528642447</v>
      </c>
      <c r="AB751" s="34">
        <v>58323.442442487423</v>
      </c>
      <c r="AC751" s="34">
        <v>35583.449999999997</v>
      </c>
      <c r="AD751" s="34">
        <v>5778.1479735250005</v>
      </c>
      <c r="AE751" s="34">
        <v>3141.82</v>
      </c>
      <c r="AF751" s="34">
        <v>124432.26194465488</v>
      </c>
      <c r="AG751" s="136">
        <v>167491</v>
      </c>
      <c r="AH751" s="34">
        <v>167491</v>
      </c>
      <c r="AI751" s="34">
        <v>0</v>
      </c>
      <c r="AJ751" s="34">
        <v>0</v>
      </c>
      <c r="AK751" s="34">
        <v>0</v>
      </c>
      <c r="AL751" s="34">
        <v>167491</v>
      </c>
      <c r="AM751" s="34">
        <v>167491</v>
      </c>
      <c r="AN751" s="34">
        <v>0</v>
      </c>
      <c r="AO751" s="34">
        <v>480807.27395099995</v>
      </c>
      <c r="AP751" s="34">
        <v>480807.27395099995</v>
      </c>
      <c r="AQ751" s="34">
        <v>0</v>
      </c>
      <c r="AR751" s="34">
        <v>103179</v>
      </c>
      <c r="AS751" s="34">
        <v>0</v>
      </c>
    </row>
    <row r="752" spans="2:45" s="1" customFormat="1" ht="14.25" x14ac:dyDescent="0.2">
      <c r="B752" s="31" t="s">
        <v>4794</v>
      </c>
      <c r="C752" s="32" t="s">
        <v>3895</v>
      </c>
      <c r="D752" s="31" t="s">
        <v>3896</v>
      </c>
      <c r="E752" s="31" t="s">
        <v>13</v>
      </c>
      <c r="F752" s="31" t="s">
        <v>11</v>
      </c>
      <c r="G752" s="31" t="s">
        <v>19</v>
      </c>
      <c r="H752" s="31" t="s">
        <v>36</v>
      </c>
      <c r="I752" s="31" t="s">
        <v>10</v>
      </c>
      <c r="J752" s="31" t="s">
        <v>12</v>
      </c>
      <c r="K752" s="31" t="s">
        <v>3897</v>
      </c>
      <c r="L752" s="33">
        <v>2498</v>
      </c>
      <c r="M752" s="150">
        <v>97692.237253999992</v>
      </c>
      <c r="N752" s="34">
        <v>73366</v>
      </c>
      <c r="O752" s="34">
        <v>0</v>
      </c>
      <c r="P752" s="30">
        <v>188558.08097939997</v>
      </c>
      <c r="Q752" s="35">
        <v>3929.4459299999999</v>
      </c>
      <c r="R752" s="36">
        <v>0</v>
      </c>
      <c r="S752" s="36">
        <v>3427.4666788584591</v>
      </c>
      <c r="T752" s="36">
        <v>1568.5333211415409</v>
      </c>
      <c r="U752" s="37">
        <v>4996.0269409461462</v>
      </c>
      <c r="V752" s="38">
        <v>8925.4728709461451</v>
      </c>
      <c r="W752" s="34">
        <v>197483.5538503461</v>
      </c>
      <c r="X752" s="34">
        <v>6426.5000228584686</v>
      </c>
      <c r="Y752" s="33">
        <v>191057.05382748763</v>
      </c>
      <c r="Z752" s="144">
        <v>0</v>
      </c>
      <c r="AA752" s="34">
        <v>13749.471427519118</v>
      </c>
      <c r="AB752" s="34">
        <v>22775.113793740042</v>
      </c>
      <c r="AC752" s="34">
        <v>10470.9</v>
      </c>
      <c r="AD752" s="34">
        <v>484.46397430000002</v>
      </c>
      <c r="AE752" s="34">
        <v>0</v>
      </c>
      <c r="AF752" s="34">
        <v>47479.949195559158</v>
      </c>
      <c r="AG752" s="136">
        <v>1831</v>
      </c>
      <c r="AH752" s="34">
        <v>37721.843725400002</v>
      </c>
      <c r="AI752" s="34">
        <v>0</v>
      </c>
      <c r="AJ752" s="34">
        <v>9769.2237253999992</v>
      </c>
      <c r="AK752" s="34">
        <v>9769.2237253999992</v>
      </c>
      <c r="AL752" s="34">
        <v>1831</v>
      </c>
      <c r="AM752" s="34">
        <v>27952.62</v>
      </c>
      <c r="AN752" s="34">
        <v>26121.62</v>
      </c>
      <c r="AO752" s="34">
        <v>188558.08097939997</v>
      </c>
      <c r="AP752" s="34">
        <v>152667.23725399998</v>
      </c>
      <c r="AQ752" s="34">
        <v>35890.843725399987</v>
      </c>
      <c r="AR752" s="34">
        <v>-52634</v>
      </c>
      <c r="AS752" s="34">
        <v>126000</v>
      </c>
    </row>
    <row r="753" spans="2:45" s="1" customFormat="1" ht="14.25" x14ac:dyDescent="0.2">
      <c r="B753" s="31" t="s">
        <v>4794</v>
      </c>
      <c r="C753" s="32" t="s">
        <v>4551</v>
      </c>
      <c r="D753" s="31" t="s">
        <v>4552</v>
      </c>
      <c r="E753" s="31" t="s">
        <v>13</v>
      </c>
      <c r="F753" s="31" t="s">
        <v>11</v>
      </c>
      <c r="G753" s="31" t="s">
        <v>19</v>
      </c>
      <c r="H753" s="31" t="s">
        <v>36</v>
      </c>
      <c r="I753" s="31" t="s">
        <v>10</v>
      </c>
      <c r="J753" s="31" t="s">
        <v>12</v>
      </c>
      <c r="K753" s="31" t="s">
        <v>4553</v>
      </c>
      <c r="L753" s="33">
        <v>2704</v>
      </c>
      <c r="M753" s="150">
        <v>148900.56924900002</v>
      </c>
      <c r="N753" s="34">
        <v>-243393.91999999998</v>
      </c>
      <c r="O753" s="34">
        <v>156096.31552179178</v>
      </c>
      <c r="P753" s="30">
        <v>-60914.350750999962</v>
      </c>
      <c r="Q753" s="35">
        <v>11589.703928999999</v>
      </c>
      <c r="R753" s="36">
        <v>60914.350750999962</v>
      </c>
      <c r="S753" s="36">
        <v>4330.950456001663</v>
      </c>
      <c r="T753" s="36">
        <v>121275.02317177941</v>
      </c>
      <c r="U753" s="37">
        <v>186521.33019023304</v>
      </c>
      <c r="V753" s="38">
        <v>198111.03411923305</v>
      </c>
      <c r="W753" s="34">
        <v>198111.03411923305</v>
      </c>
      <c r="X753" s="34">
        <v>156416.72534679342</v>
      </c>
      <c r="Y753" s="33">
        <v>41694.308772439632</v>
      </c>
      <c r="Z753" s="144">
        <v>0</v>
      </c>
      <c r="AA753" s="34">
        <v>2864.1712727654176</v>
      </c>
      <c r="AB753" s="34">
        <v>18981.776069808813</v>
      </c>
      <c r="AC753" s="34">
        <v>11334.39</v>
      </c>
      <c r="AD753" s="34">
        <v>1518.5</v>
      </c>
      <c r="AE753" s="34">
        <v>0</v>
      </c>
      <c r="AF753" s="34">
        <v>34698.837342574232</v>
      </c>
      <c r="AG753" s="136">
        <v>127966</v>
      </c>
      <c r="AH753" s="34">
        <v>127966</v>
      </c>
      <c r="AI753" s="34">
        <v>30811</v>
      </c>
      <c r="AJ753" s="34">
        <v>30811</v>
      </c>
      <c r="AK753" s="34">
        <v>0</v>
      </c>
      <c r="AL753" s="34">
        <v>97155</v>
      </c>
      <c r="AM753" s="34">
        <v>97155</v>
      </c>
      <c r="AN753" s="34">
        <v>0</v>
      </c>
      <c r="AO753" s="34">
        <v>-60914.350750999962</v>
      </c>
      <c r="AP753" s="34">
        <v>-60914.350750999962</v>
      </c>
      <c r="AQ753" s="34">
        <v>0</v>
      </c>
      <c r="AR753" s="34">
        <v>-243393.91999999998</v>
      </c>
      <c r="AS753" s="34">
        <v>0</v>
      </c>
    </row>
    <row r="754" spans="2:45" s="1" customFormat="1" ht="14.25" x14ac:dyDescent="0.2">
      <c r="B754" s="31" t="s">
        <v>4794</v>
      </c>
      <c r="C754" s="32" t="s">
        <v>733</v>
      </c>
      <c r="D754" s="31" t="s">
        <v>734</v>
      </c>
      <c r="E754" s="31" t="s">
        <v>13</v>
      </c>
      <c r="F754" s="31" t="s">
        <v>11</v>
      </c>
      <c r="G754" s="31" t="s">
        <v>19</v>
      </c>
      <c r="H754" s="31" t="s">
        <v>36</v>
      </c>
      <c r="I754" s="31" t="s">
        <v>10</v>
      </c>
      <c r="J754" s="31" t="s">
        <v>12</v>
      </c>
      <c r="K754" s="31" t="s">
        <v>735</v>
      </c>
      <c r="L754" s="33">
        <v>2455</v>
      </c>
      <c r="M754" s="150">
        <v>56677.008860999995</v>
      </c>
      <c r="N754" s="34">
        <v>19655</v>
      </c>
      <c r="O754" s="34">
        <v>0</v>
      </c>
      <c r="P754" s="30">
        <v>88871.458860999992</v>
      </c>
      <c r="Q754" s="35">
        <v>9261.9718959999991</v>
      </c>
      <c r="R754" s="36">
        <v>0</v>
      </c>
      <c r="S754" s="36">
        <v>7434.7070502885699</v>
      </c>
      <c r="T754" s="36">
        <v>-136.44109072245647</v>
      </c>
      <c r="U754" s="37">
        <v>7298.3053154888876</v>
      </c>
      <c r="V754" s="38">
        <v>16560.277211488887</v>
      </c>
      <c r="W754" s="34">
        <v>105431.73607248889</v>
      </c>
      <c r="X754" s="34">
        <v>13940.075719288579</v>
      </c>
      <c r="Y754" s="33">
        <v>91491.660353200306</v>
      </c>
      <c r="Z754" s="144">
        <v>0</v>
      </c>
      <c r="AA754" s="34">
        <v>8901.545048366017</v>
      </c>
      <c r="AB754" s="34">
        <v>10148.975756650731</v>
      </c>
      <c r="AC754" s="34">
        <v>10290.66</v>
      </c>
      <c r="AD754" s="34">
        <v>5246.2083166250004</v>
      </c>
      <c r="AE754" s="34">
        <v>0</v>
      </c>
      <c r="AF754" s="34">
        <v>34587.389121641747</v>
      </c>
      <c r="AG754" s="136">
        <v>17424</v>
      </c>
      <c r="AH754" s="34">
        <v>27471.449999999997</v>
      </c>
      <c r="AI754" s="34">
        <v>0</v>
      </c>
      <c r="AJ754" s="34">
        <v>0</v>
      </c>
      <c r="AK754" s="34">
        <v>0</v>
      </c>
      <c r="AL754" s="34">
        <v>17424</v>
      </c>
      <c r="AM754" s="34">
        <v>27471.449999999997</v>
      </c>
      <c r="AN754" s="34">
        <v>10047.449999999997</v>
      </c>
      <c r="AO754" s="34">
        <v>88871.458860999992</v>
      </c>
      <c r="AP754" s="34">
        <v>78824.008860999995</v>
      </c>
      <c r="AQ754" s="34">
        <v>10047.449999999997</v>
      </c>
      <c r="AR754" s="34">
        <v>19655</v>
      </c>
      <c r="AS754" s="34">
        <v>0</v>
      </c>
    </row>
    <row r="755" spans="2:45" s="1" customFormat="1" ht="14.25" x14ac:dyDescent="0.2">
      <c r="B755" s="31" t="s">
        <v>4794</v>
      </c>
      <c r="C755" s="32" t="s">
        <v>361</v>
      </c>
      <c r="D755" s="31" t="s">
        <v>362</v>
      </c>
      <c r="E755" s="31" t="s">
        <v>13</v>
      </c>
      <c r="F755" s="31" t="s">
        <v>11</v>
      </c>
      <c r="G755" s="31" t="s">
        <v>19</v>
      </c>
      <c r="H755" s="31" t="s">
        <v>36</v>
      </c>
      <c r="I755" s="31" t="s">
        <v>10</v>
      </c>
      <c r="J755" s="31" t="s">
        <v>12</v>
      </c>
      <c r="K755" s="31" t="s">
        <v>363</v>
      </c>
      <c r="L755" s="33">
        <v>1953</v>
      </c>
      <c r="M755" s="150">
        <v>78184.744905999993</v>
      </c>
      <c r="N755" s="34">
        <v>-197180</v>
      </c>
      <c r="O755" s="34">
        <v>113753.00924607305</v>
      </c>
      <c r="P755" s="30">
        <v>-93299.985094000003</v>
      </c>
      <c r="Q755" s="35">
        <v>5189.3720780000003</v>
      </c>
      <c r="R755" s="36">
        <v>93299.985094000003</v>
      </c>
      <c r="S755" s="36">
        <v>2205.4894868579895</v>
      </c>
      <c r="T755" s="36">
        <v>87859.529233908164</v>
      </c>
      <c r="U755" s="37">
        <v>183365.99261114185</v>
      </c>
      <c r="V755" s="38">
        <v>188555.36468914186</v>
      </c>
      <c r="W755" s="34">
        <v>188555.36468914186</v>
      </c>
      <c r="X755" s="34">
        <v>114628.7332569311</v>
      </c>
      <c r="Y755" s="33">
        <v>73926.631432210765</v>
      </c>
      <c r="Z755" s="144">
        <v>0</v>
      </c>
      <c r="AA755" s="34">
        <v>6366.4653974193516</v>
      </c>
      <c r="AB755" s="34">
        <v>13926.646049459749</v>
      </c>
      <c r="AC755" s="34">
        <v>8186.42</v>
      </c>
      <c r="AD755" s="34">
        <v>3987.0163095416774</v>
      </c>
      <c r="AE755" s="34">
        <v>4605.59</v>
      </c>
      <c r="AF755" s="34">
        <v>37072.13775642078</v>
      </c>
      <c r="AG755" s="136">
        <v>0</v>
      </c>
      <c r="AH755" s="34">
        <v>26016.27</v>
      </c>
      <c r="AI755" s="34">
        <v>0</v>
      </c>
      <c r="AJ755" s="34">
        <v>4162.2</v>
      </c>
      <c r="AK755" s="34">
        <v>4162.2</v>
      </c>
      <c r="AL755" s="34">
        <v>0</v>
      </c>
      <c r="AM755" s="34">
        <v>21854.07</v>
      </c>
      <c r="AN755" s="34">
        <v>21854.07</v>
      </c>
      <c r="AO755" s="34">
        <v>-93299.985094000003</v>
      </c>
      <c r="AP755" s="34">
        <v>-119316.25509399999</v>
      </c>
      <c r="AQ755" s="34">
        <v>26016.270000000004</v>
      </c>
      <c r="AR755" s="34">
        <v>-197180</v>
      </c>
      <c r="AS755" s="34">
        <v>0</v>
      </c>
    </row>
    <row r="756" spans="2:45" s="1" customFormat="1" ht="14.25" x14ac:dyDescent="0.2">
      <c r="B756" s="31" t="s">
        <v>4794</v>
      </c>
      <c r="C756" s="32" t="s">
        <v>3982</v>
      </c>
      <c r="D756" s="31" t="s">
        <v>3983</v>
      </c>
      <c r="E756" s="31" t="s">
        <v>13</v>
      </c>
      <c r="F756" s="31" t="s">
        <v>11</v>
      </c>
      <c r="G756" s="31" t="s">
        <v>19</v>
      </c>
      <c r="H756" s="31" t="s">
        <v>36</v>
      </c>
      <c r="I756" s="31" t="s">
        <v>10</v>
      </c>
      <c r="J756" s="31" t="s">
        <v>12</v>
      </c>
      <c r="K756" s="31" t="s">
        <v>3984</v>
      </c>
      <c r="L756" s="33">
        <v>4654</v>
      </c>
      <c r="M756" s="150">
        <v>82129.342619000003</v>
      </c>
      <c r="N756" s="34">
        <v>-37138</v>
      </c>
      <c r="O756" s="34">
        <v>0</v>
      </c>
      <c r="P756" s="30">
        <v>-11564.463119099993</v>
      </c>
      <c r="Q756" s="35">
        <v>13810.149772000001</v>
      </c>
      <c r="R756" s="36">
        <v>11564.463119099993</v>
      </c>
      <c r="S756" s="36">
        <v>7739.937338288687</v>
      </c>
      <c r="T756" s="36">
        <v>-540.22892737146685</v>
      </c>
      <c r="U756" s="37">
        <v>18764.272715872834</v>
      </c>
      <c r="V756" s="38">
        <v>32574.422487872835</v>
      </c>
      <c r="W756" s="34">
        <v>32574.422487872835</v>
      </c>
      <c r="X756" s="34">
        <v>14512.382509288684</v>
      </c>
      <c r="Y756" s="33">
        <v>18062.039978584151</v>
      </c>
      <c r="Z756" s="144">
        <v>0</v>
      </c>
      <c r="AA756" s="34">
        <v>4009.6853486010859</v>
      </c>
      <c r="AB756" s="34">
        <v>27365.782341774513</v>
      </c>
      <c r="AC756" s="34">
        <v>19508.23</v>
      </c>
      <c r="AD756" s="34">
        <v>2741.4665491939195</v>
      </c>
      <c r="AE756" s="34">
        <v>0</v>
      </c>
      <c r="AF756" s="34">
        <v>53625.164239569523</v>
      </c>
      <c r="AG756" s="136">
        <v>0</v>
      </c>
      <c r="AH756" s="34">
        <v>60291.194261899996</v>
      </c>
      <c r="AI756" s="34">
        <v>0</v>
      </c>
      <c r="AJ756" s="34">
        <v>8212.9342618999999</v>
      </c>
      <c r="AK756" s="34">
        <v>8212.9342618999999</v>
      </c>
      <c r="AL756" s="34">
        <v>0</v>
      </c>
      <c r="AM756" s="34">
        <v>52078.259999999995</v>
      </c>
      <c r="AN756" s="34">
        <v>52078.259999999995</v>
      </c>
      <c r="AO756" s="34">
        <v>-11564.463119099993</v>
      </c>
      <c r="AP756" s="34">
        <v>-71855.657380999997</v>
      </c>
      <c r="AQ756" s="34">
        <v>60291.194261899996</v>
      </c>
      <c r="AR756" s="34">
        <v>-37138</v>
      </c>
      <c r="AS756" s="34">
        <v>0</v>
      </c>
    </row>
    <row r="757" spans="2:45" s="1" customFormat="1" ht="14.25" x14ac:dyDescent="0.2">
      <c r="B757" s="31" t="s">
        <v>4794</v>
      </c>
      <c r="C757" s="32" t="s">
        <v>1398</v>
      </c>
      <c r="D757" s="31" t="s">
        <v>1399</v>
      </c>
      <c r="E757" s="31" t="s">
        <v>13</v>
      </c>
      <c r="F757" s="31" t="s">
        <v>11</v>
      </c>
      <c r="G757" s="31" t="s">
        <v>19</v>
      </c>
      <c r="H757" s="31" t="s">
        <v>36</v>
      </c>
      <c r="I757" s="31" t="s">
        <v>13</v>
      </c>
      <c r="J757" s="31" t="s">
        <v>15</v>
      </c>
      <c r="K757" s="31" t="s">
        <v>36</v>
      </c>
      <c r="L757" s="33">
        <v>48058</v>
      </c>
      <c r="M757" s="150">
        <v>3268726.050264</v>
      </c>
      <c r="N757" s="34">
        <v>-2762055</v>
      </c>
      <c r="O757" s="34">
        <v>1737984.4666918688</v>
      </c>
      <c r="P757" s="30">
        <v>977844.65529039991</v>
      </c>
      <c r="Q757" s="35">
        <v>202657.56753900001</v>
      </c>
      <c r="R757" s="36">
        <v>0</v>
      </c>
      <c r="S757" s="36">
        <v>65315.55340802508</v>
      </c>
      <c r="T757" s="36">
        <v>503728.57790250075</v>
      </c>
      <c r="U757" s="37">
        <v>569047.19988284295</v>
      </c>
      <c r="V757" s="38">
        <v>771704.76742184302</v>
      </c>
      <c r="W757" s="34">
        <v>1749549.4227122429</v>
      </c>
      <c r="X757" s="34">
        <v>737100.0157344942</v>
      </c>
      <c r="Y757" s="33">
        <v>1012449.4069777487</v>
      </c>
      <c r="Z757" s="144">
        <v>96756.069645751035</v>
      </c>
      <c r="AA757" s="34">
        <v>160189.79028371672</v>
      </c>
      <c r="AB757" s="34">
        <v>584861.20748485916</v>
      </c>
      <c r="AC757" s="34">
        <v>201445.34</v>
      </c>
      <c r="AD757" s="34">
        <v>91824.625100992722</v>
      </c>
      <c r="AE757" s="34">
        <v>13918.23</v>
      </c>
      <c r="AF757" s="34">
        <v>1148995.2625153195</v>
      </c>
      <c r="AG757" s="136">
        <v>642441</v>
      </c>
      <c r="AH757" s="34">
        <v>969313.60502639995</v>
      </c>
      <c r="AI757" s="34">
        <v>0</v>
      </c>
      <c r="AJ757" s="34">
        <v>326872.60502640001</v>
      </c>
      <c r="AK757" s="34">
        <v>326872.60502640001</v>
      </c>
      <c r="AL757" s="34">
        <v>642441</v>
      </c>
      <c r="AM757" s="34">
        <v>642441</v>
      </c>
      <c r="AN757" s="34">
        <v>0</v>
      </c>
      <c r="AO757" s="34">
        <v>977844.65529039991</v>
      </c>
      <c r="AP757" s="34">
        <v>650972.05026399996</v>
      </c>
      <c r="AQ757" s="34">
        <v>326872.60502639995</v>
      </c>
      <c r="AR757" s="34">
        <v>-2762055</v>
      </c>
      <c r="AS757" s="34">
        <v>0</v>
      </c>
    </row>
    <row r="758" spans="2:45" s="1" customFormat="1" ht="14.25" x14ac:dyDescent="0.2">
      <c r="B758" s="31" t="s">
        <v>4794</v>
      </c>
      <c r="C758" s="32" t="s">
        <v>121</v>
      </c>
      <c r="D758" s="31" t="s">
        <v>122</v>
      </c>
      <c r="E758" s="31" t="s">
        <v>13</v>
      </c>
      <c r="F758" s="31" t="s">
        <v>11</v>
      </c>
      <c r="G758" s="31" t="s">
        <v>19</v>
      </c>
      <c r="H758" s="31" t="s">
        <v>36</v>
      </c>
      <c r="I758" s="31" t="s">
        <v>10</v>
      </c>
      <c r="J758" s="31" t="s">
        <v>12</v>
      </c>
      <c r="K758" s="31" t="s">
        <v>123</v>
      </c>
      <c r="L758" s="33">
        <v>2128</v>
      </c>
      <c r="M758" s="150">
        <v>106260.760179</v>
      </c>
      <c r="N758" s="34">
        <v>-58270</v>
      </c>
      <c r="O758" s="34">
        <v>15171.973771924597</v>
      </c>
      <c r="P758" s="30">
        <v>74117.180179000003</v>
      </c>
      <c r="Q758" s="35">
        <v>4062.3674679999999</v>
      </c>
      <c r="R758" s="36">
        <v>0</v>
      </c>
      <c r="S758" s="36">
        <v>2538.6315005724036</v>
      </c>
      <c r="T758" s="36">
        <v>1717.3684994275964</v>
      </c>
      <c r="U758" s="37">
        <v>4256.0229504937552</v>
      </c>
      <c r="V758" s="38">
        <v>8318.3904184937546</v>
      </c>
      <c r="W758" s="34">
        <v>82435.570597493759</v>
      </c>
      <c r="X758" s="34">
        <v>4759.9340635724075</v>
      </c>
      <c r="Y758" s="33">
        <v>77675.636533921352</v>
      </c>
      <c r="Z758" s="144">
        <v>8000.1064910958485</v>
      </c>
      <c r="AA758" s="34">
        <v>2580.2773346765134</v>
      </c>
      <c r="AB758" s="34">
        <v>9864.4513938979053</v>
      </c>
      <c r="AC758" s="34">
        <v>8919.9699999999993</v>
      </c>
      <c r="AD758" s="34">
        <v>131.5</v>
      </c>
      <c r="AE758" s="34">
        <v>0</v>
      </c>
      <c r="AF758" s="34">
        <v>29496.30521967027</v>
      </c>
      <c r="AG758" s="136">
        <v>0</v>
      </c>
      <c r="AH758" s="34">
        <v>26126.42</v>
      </c>
      <c r="AI758" s="34">
        <v>0</v>
      </c>
      <c r="AJ758" s="34">
        <v>2314.1</v>
      </c>
      <c r="AK758" s="34">
        <v>2314.1</v>
      </c>
      <c r="AL758" s="34">
        <v>0</v>
      </c>
      <c r="AM758" s="34">
        <v>23812.32</v>
      </c>
      <c r="AN758" s="34">
        <v>23812.32</v>
      </c>
      <c r="AO758" s="34">
        <v>74117.180179000003</v>
      </c>
      <c r="AP758" s="34">
        <v>47990.760178999997</v>
      </c>
      <c r="AQ758" s="34">
        <v>26126.42</v>
      </c>
      <c r="AR758" s="34">
        <v>-58270</v>
      </c>
      <c r="AS758" s="34">
        <v>0</v>
      </c>
    </row>
    <row r="759" spans="2:45" s="1" customFormat="1" ht="14.25" x14ac:dyDescent="0.2">
      <c r="B759" s="31" t="s">
        <v>4794</v>
      </c>
      <c r="C759" s="32" t="s">
        <v>337</v>
      </c>
      <c r="D759" s="31" t="s">
        <v>338</v>
      </c>
      <c r="E759" s="31" t="s">
        <v>13</v>
      </c>
      <c r="F759" s="31" t="s">
        <v>11</v>
      </c>
      <c r="G759" s="31" t="s">
        <v>19</v>
      </c>
      <c r="H759" s="31" t="s">
        <v>36</v>
      </c>
      <c r="I759" s="31" t="s">
        <v>10</v>
      </c>
      <c r="J759" s="31" t="s">
        <v>14</v>
      </c>
      <c r="K759" s="31" t="s">
        <v>339</v>
      </c>
      <c r="L759" s="33">
        <v>5065</v>
      </c>
      <c r="M759" s="150">
        <v>139537.02115700001</v>
      </c>
      <c r="N759" s="34">
        <v>-108410</v>
      </c>
      <c r="O759" s="34">
        <v>52845.426169919148</v>
      </c>
      <c r="P759" s="30">
        <v>66587.02115700001</v>
      </c>
      <c r="Q759" s="35">
        <v>18944.746608000001</v>
      </c>
      <c r="R759" s="36">
        <v>0</v>
      </c>
      <c r="S759" s="36">
        <v>15846.750725720372</v>
      </c>
      <c r="T759" s="36">
        <v>-308.94661791217732</v>
      </c>
      <c r="U759" s="37">
        <v>15537.887895467064</v>
      </c>
      <c r="V759" s="38">
        <v>34482.634503467067</v>
      </c>
      <c r="W759" s="34">
        <v>101069.65566046708</v>
      </c>
      <c r="X759" s="34">
        <v>29712.657610720373</v>
      </c>
      <c r="Y759" s="33">
        <v>71356.998049746704</v>
      </c>
      <c r="Z759" s="144">
        <v>0</v>
      </c>
      <c r="AA759" s="34">
        <v>5378.5920855674722</v>
      </c>
      <c r="AB759" s="34">
        <v>40154.227655940711</v>
      </c>
      <c r="AC759" s="34">
        <v>21231.03</v>
      </c>
      <c r="AD759" s="34">
        <v>1592.8653858749999</v>
      </c>
      <c r="AE759" s="34">
        <v>0</v>
      </c>
      <c r="AF759" s="34">
        <v>68356.715127383184</v>
      </c>
      <c r="AG759" s="136">
        <v>199143</v>
      </c>
      <c r="AH759" s="34">
        <v>204243</v>
      </c>
      <c r="AI759" s="34">
        <v>0</v>
      </c>
      <c r="AJ759" s="34">
        <v>5100</v>
      </c>
      <c r="AK759" s="34">
        <v>5100</v>
      </c>
      <c r="AL759" s="34">
        <v>199143</v>
      </c>
      <c r="AM759" s="34">
        <v>199143</v>
      </c>
      <c r="AN759" s="34">
        <v>0</v>
      </c>
      <c r="AO759" s="34">
        <v>66587.02115700001</v>
      </c>
      <c r="AP759" s="34">
        <v>61487.02115700001</v>
      </c>
      <c r="AQ759" s="34">
        <v>5100</v>
      </c>
      <c r="AR759" s="34">
        <v>-108410</v>
      </c>
      <c r="AS759" s="34">
        <v>0</v>
      </c>
    </row>
    <row r="760" spans="2:45" s="1" customFormat="1" ht="14.25" x14ac:dyDescent="0.2">
      <c r="B760" s="31" t="s">
        <v>4794</v>
      </c>
      <c r="C760" s="32" t="s">
        <v>1040</v>
      </c>
      <c r="D760" s="31" t="s">
        <v>1041</v>
      </c>
      <c r="E760" s="31" t="s">
        <v>13</v>
      </c>
      <c r="F760" s="31" t="s">
        <v>11</v>
      </c>
      <c r="G760" s="31" t="s">
        <v>19</v>
      </c>
      <c r="H760" s="31" t="s">
        <v>36</v>
      </c>
      <c r="I760" s="31" t="s">
        <v>10</v>
      </c>
      <c r="J760" s="31" t="s">
        <v>12</v>
      </c>
      <c r="K760" s="31" t="s">
        <v>1042</v>
      </c>
      <c r="L760" s="33">
        <v>4284</v>
      </c>
      <c r="M760" s="150">
        <v>123327.648907</v>
      </c>
      <c r="N760" s="34">
        <v>-39816.800000000003</v>
      </c>
      <c r="O760" s="34">
        <v>4582.5295823911674</v>
      </c>
      <c r="P760" s="30">
        <v>111648.84890699998</v>
      </c>
      <c r="Q760" s="35">
        <v>11195.83064</v>
      </c>
      <c r="R760" s="36">
        <v>0</v>
      </c>
      <c r="S760" s="36">
        <v>11929.479790861724</v>
      </c>
      <c r="T760" s="36">
        <v>-181.66225228160329</v>
      </c>
      <c r="U760" s="37">
        <v>11747.880888724165</v>
      </c>
      <c r="V760" s="38">
        <v>22943.711528724165</v>
      </c>
      <c r="W760" s="34">
        <v>134592.56043572415</v>
      </c>
      <c r="X760" s="34">
        <v>22367.77460786172</v>
      </c>
      <c r="Y760" s="33">
        <v>112224.78582786243</v>
      </c>
      <c r="Z760" s="144">
        <v>13583.843182597111</v>
      </c>
      <c r="AA760" s="34">
        <v>9798.343255977019</v>
      </c>
      <c r="AB760" s="34">
        <v>25415.020323218858</v>
      </c>
      <c r="AC760" s="34">
        <v>17957.3</v>
      </c>
      <c r="AD760" s="34">
        <v>1715.4860405566601</v>
      </c>
      <c r="AE760" s="34">
        <v>10305.86</v>
      </c>
      <c r="AF760" s="34">
        <v>78775.852802349647</v>
      </c>
      <c r="AG760" s="136">
        <v>74757</v>
      </c>
      <c r="AH760" s="34">
        <v>84007</v>
      </c>
      <c r="AI760" s="34">
        <v>0</v>
      </c>
      <c r="AJ760" s="34">
        <v>9250</v>
      </c>
      <c r="AK760" s="34">
        <v>9250</v>
      </c>
      <c r="AL760" s="34">
        <v>74757</v>
      </c>
      <c r="AM760" s="34">
        <v>74757</v>
      </c>
      <c r="AN760" s="34">
        <v>0</v>
      </c>
      <c r="AO760" s="34">
        <v>111648.84890699998</v>
      </c>
      <c r="AP760" s="34">
        <v>102398.84890699998</v>
      </c>
      <c r="AQ760" s="34">
        <v>9250</v>
      </c>
      <c r="AR760" s="34">
        <v>-41060</v>
      </c>
      <c r="AS760" s="34">
        <v>1243.1999999999971</v>
      </c>
    </row>
    <row r="761" spans="2:45" s="1" customFormat="1" ht="14.25" x14ac:dyDescent="0.2">
      <c r="B761" s="31" t="s">
        <v>4794</v>
      </c>
      <c r="C761" s="32" t="s">
        <v>1631</v>
      </c>
      <c r="D761" s="31" t="s">
        <v>1632</v>
      </c>
      <c r="E761" s="31" t="s">
        <v>13</v>
      </c>
      <c r="F761" s="31" t="s">
        <v>11</v>
      </c>
      <c r="G761" s="31" t="s">
        <v>19</v>
      </c>
      <c r="H761" s="31" t="s">
        <v>36</v>
      </c>
      <c r="I761" s="31" t="s">
        <v>10</v>
      </c>
      <c r="J761" s="31" t="s">
        <v>16</v>
      </c>
      <c r="K761" s="31" t="s">
        <v>1633</v>
      </c>
      <c r="L761" s="33">
        <v>10190</v>
      </c>
      <c r="M761" s="150">
        <v>475856.42845900002</v>
      </c>
      <c r="N761" s="34">
        <v>-297464.7</v>
      </c>
      <c r="O761" s="34">
        <v>226074.35112482237</v>
      </c>
      <c r="P761" s="30">
        <v>118632.02845899999</v>
      </c>
      <c r="Q761" s="35">
        <v>34123.397783</v>
      </c>
      <c r="R761" s="36">
        <v>0</v>
      </c>
      <c r="S761" s="36">
        <v>22742.09799772302</v>
      </c>
      <c r="T761" s="36">
        <v>76017.803461393822</v>
      </c>
      <c r="U761" s="37">
        <v>98760.43402220463</v>
      </c>
      <c r="V761" s="38">
        <v>132883.83180520462</v>
      </c>
      <c r="W761" s="34">
        <v>251515.86026420462</v>
      </c>
      <c r="X761" s="34">
        <v>135859.69437654538</v>
      </c>
      <c r="Y761" s="33">
        <v>115656.16588765924</v>
      </c>
      <c r="Z761" s="144">
        <v>12672.262459435886</v>
      </c>
      <c r="AA761" s="34">
        <v>31195.79172681518</v>
      </c>
      <c r="AB761" s="34">
        <v>69546.717743500703</v>
      </c>
      <c r="AC761" s="34">
        <v>42713.56</v>
      </c>
      <c r="AD761" s="34">
        <v>10614.5</v>
      </c>
      <c r="AE761" s="34">
        <v>1260.33</v>
      </c>
      <c r="AF761" s="34">
        <v>168003.16192975175</v>
      </c>
      <c r="AG761" s="136">
        <v>70964</v>
      </c>
      <c r="AH761" s="34">
        <v>123641.3</v>
      </c>
      <c r="AI761" s="34">
        <v>0</v>
      </c>
      <c r="AJ761" s="34">
        <v>8800</v>
      </c>
      <c r="AK761" s="34">
        <v>8800</v>
      </c>
      <c r="AL761" s="34">
        <v>70964</v>
      </c>
      <c r="AM761" s="34">
        <v>114841.3</v>
      </c>
      <c r="AN761" s="34">
        <v>43877.3</v>
      </c>
      <c r="AO761" s="34">
        <v>118632.02845899999</v>
      </c>
      <c r="AP761" s="34">
        <v>65954.728458999991</v>
      </c>
      <c r="AQ761" s="34">
        <v>52677.299999999988</v>
      </c>
      <c r="AR761" s="34">
        <v>-297464.7</v>
      </c>
      <c r="AS761" s="34">
        <v>0</v>
      </c>
    </row>
    <row r="762" spans="2:45" s="1" customFormat="1" ht="14.25" x14ac:dyDescent="0.2">
      <c r="B762" s="31" t="s">
        <v>4794</v>
      </c>
      <c r="C762" s="32" t="s">
        <v>3458</v>
      </c>
      <c r="D762" s="31" t="s">
        <v>3459</v>
      </c>
      <c r="E762" s="31" t="s">
        <v>13</v>
      </c>
      <c r="F762" s="31" t="s">
        <v>11</v>
      </c>
      <c r="G762" s="31" t="s">
        <v>19</v>
      </c>
      <c r="H762" s="31" t="s">
        <v>36</v>
      </c>
      <c r="I762" s="31" t="s">
        <v>10</v>
      </c>
      <c r="J762" s="31" t="s">
        <v>21</v>
      </c>
      <c r="K762" s="31" t="s">
        <v>3460</v>
      </c>
      <c r="L762" s="33">
        <v>371</v>
      </c>
      <c r="M762" s="150">
        <v>36456.780754000007</v>
      </c>
      <c r="N762" s="34">
        <v>9494</v>
      </c>
      <c r="O762" s="34">
        <v>0</v>
      </c>
      <c r="P762" s="30">
        <v>46448.531754000003</v>
      </c>
      <c r="Q762" s="35">
        <v>361.40113000000002</v>
      </c>
      <c r="R762" s="36">
        <v>0</v>
      </c>
      <c r="S762" s="36">
        <v>0</v>
      </c>
      <c r="T762" s="36">
        <v>742</v>
      </c>
      <c r="U762" s="37">
        <v>742.00400123739803</v>
      </c>
      <c r="V762" s="38">
        <v>1103.4051312373981</v>
      </c>
      <c r="W762" s="34">
        <v>47551.936885237403</v>
      </c>
      <c r="X762" s="34">
        <v>0</v>
      </c>
      <c r="Y762" s="33">
        <v>47551.936885237403</v>
      </c>
      <c r="Z762" s="144">
        <v>0</v>
      </c>
      <c r="AA762" s="34">
        <v>2840.3707903414875</v>
      </c>
      <c r="AB762" s="34">
        <v>5349.7126832036747</v>
      </c>
      <c r="AC762" s="34">
        <v>2072.77</v>
      </c>
      <c r="AD762" s="34">
        <v>415.685</v>
      </c>
      <c r="AE762" s="34">
        <v>326.39999999999998</v>
      </c>
      <c r="AF762" s="34">
        <v>11004.938473545162</v>
      </c>
      <c r="AG762" s="136">
        <v>2964</v>
      </c>
      <c r="AH762" s="34">
        <v>3628.7509999999997</v>
      </c>
      <c r="AI762" s="34">
        <v>0</v>
      </c>
      <c r="AJ762" s="34">
        <v>0</v>
      </c>
      <c r="AK762" s="34">
        <v>0</v>
      </c>
      <c r="AL762" s="34">
        <v>2964</v>
      </c>
      <c r="AM762" s="34">
        <v>3628.7509999999997</v>
      </c>
      <c r="AN762" s="34">
        <v>664.75099999999975</v>
      </c>
      <c r="AO762" s="34">
        <v>46448.531754000003</v>
      </c>
      <c r="AP762" s="34">
        <v>45783.780754000007</v>
      </c>
      <c r="AQ762" s="34">
        <v>664.75099999999657</v>
      </c>
      <c r="AR762" s="34">
        <v>9494</v>
      </c>
      <c r="AS762" s="34">
        <v>0</v>
      </c>
    </row>
    <row r="763" spans="2:45" s="1" customFormat="1" ht="14.25" x14ac:dyDescent="0.2">
      <c r="B763" s="31" t="s">
        <v>4794</v>
      </c>
      <c r="C763" s="32" t="s">
        <v>958</v>
      </c>
      <c r="D763" s="31" t="s">
        <v>959</v>
      </c>
      <c r="E763" s="31" t="s">
        <v>13</v>
      </c>
      <c r="F763" s="31" t="s">
        <v>11</v>
      </c>
      <c r="G763" s="31" t="s">
        <v>19</v>
      </c>
      <c r="H763" s="31" t="s">
        <v>36</v>
      </c>
      <c r="I763" s="31" t="s">
        <v>10</v>
      </c>
      <c r="J763" s="31" t="s">
        <v>16</v>
      </c>
      <c r="K763" s="31" t="s">
        <v>960</v>
      </c>
      <c r="L763" s="33">
        <v>14492</v>
      </c>
      <c r="M763" s="150">
        <v>784267.65552999999</v>
      </c>
      <c r="N763" s="34">
        <v>-136029</v>
      </c>
      <c r="O763" s="34">
        <v>0</v>
      </c>
      <c r="P763" s="30">
        <v>175077.05553000001</v>
      </c>
      <c r="Q763" s="35">
        <v>61922.761916000003</v>
      </c>
      <c r="R763" s="36">
        <v>0</v>
      </c>
      <c r="S763" s="36">
        <v>31503.335921154954</v>
      </c>
      <c r="T763" s="36">
        <v>-136.15082230604094</v>
      </c>
      <c r="U763" s="37">
        <v>31367.354246495936</v>
      </c>
      <c r="V763" s="38">
        <v>93290.116162495935</v>
      </c>
      <c r="W763" s="34">
        <v>268367.17169249593</v>
      </c>
      <c r="X763" s="34">
        <v>59068.754852154903</v>
      </c>
      <c r="Y763" s="33">
        <v>209298.41684034103</v>
      </c>
      <c r="Z763" s="144">
        <v>0</v>
      </c>
      <c r="AA763" s="34">
        <v>39789.413398198696</v>
      </c>
      <c r="AB763" s="34">
        <v>106910.02135942967</v>
      </c>
      <c r="AC763" s="34">
        <v>60746.3</v>
      </c>
      <c r="AD763" s="34">
        <v>32437.720355369736</v>
      </c>
      <c r="AE763" s="34">
        <v>762.82</v>
      </c>
      <c r="AF763" s="34">
        <v>240646.27511299809</v>
      </c>
      <c r="AG763" s="136">
        <v>182587</v>
      </c>
      <c r="AH763" s="34">
        <v>253276.40000000002</v>
      </c>
      <c r="AI763" s="34">
        <v>0</v>
      </c>
      <c r="AJ763" s="34">
        <v>70689.400000000009</v>
      </c>
      <c r="AK763" s="34">
        <v>70689.400000000009</v>
      </c>
      <c r="AL763" s="34">
        <v>182587</v>
      </c>
      <c r="AM763" s="34">
        <v>182587</v>
      </c>
      <c r="AN763" s="34">
        <v>0</v>
      </c>
      <c r="AO763" s="34">
        <v>175077.05553000001</v>
      </c>
      <c r="AP763" s="34">
        <v>104387.65553</v>
      </c>
      <c r="AQ763" s="34">
        <v>70689.400000000023</v>
      </c>
      <c r="AR763" s="34">
        <v>-136029</v>
      </c>
      <c r="AS763" s="34">
        <v>0</v>
      </c>
    </row>
    <row r="764" spans="2:45" s="1" customFormat="1" ht="14.25" x14ac:dyDescent="0.2">
      <c r="B764" s="31" t="s">
        <v>4794</v>
      </c>
      <c r="C764" s="32" t="s">
        <v>4098</v>
      </c>
      <c r="D764" s="31" t="s">
        <v>4099</v>
      </c>
      <c r="E764" s="31" t="s">
        <v>13</v>
      </c>
      <c r="F764" s="31" t="s">
        <v>11</v>
      </c>
      <c r="G764" s="31" t="s">
        <v>19</v>
      </c>
      <c r="H764" s="31" t="s">
        <v>36</v>
      </c>
      <c r="I764" s="31" t="s">
        <v>10</v>
      </c>
      <c r="J764" s="31" t="s">
        <v>14</v>
      </c>
      <c r="K764" s="31" t="s">
        <v>4100</v>
      </c>
      <c r="L764" s="33">
        <v>8777</v>
      </c>
      <c r="M764" s="150">
        <v>217183.83079499999</v>
      </c>
      <c r="N764" s="34">
        <v>47337</v>
      </c>
      <c r="O764" s="34">
        <v>0</v>
      </c>
      <c r="P764" s="30">
        <v>202160.39179499994</v>
      </c>
      <c r="Q764" s="35">
        <v>11081.744579</v>
      </c>
      <c r="R764" s="36">
        <v>0</v>
      </c>
      <c r="S764" s="36">
        <v>12662.507757719148</v>
      </c>
      <c r="T764" s="36">
        <v>4891.4922422808522</v>
      </c>
      <c r="U764" s="37">
        <v>17554.094660001734</v>
      </c>
      <c r="V764" s="38">
        <v>28635.839239001732</v>
      </c>
      <c r="W764" s="34">
        <v>230796.23103400168</v>
      </c>
      <c r="X764" s="34">
        <v>23742.202045719139</v>
      </c>
      <c r="Y764" s="33">
        <v>207054.02898828255</v>
      </c>
      <c r="Z764" s="144">
        <v>0</v>
      </c>
      <c r="AA764" s="34">
        <v>6808.8424819438187</v>
      </c>
      <c r="AB764" s="34">
        <v>44379.214230211524</v>
      </c>
      <c r="AC764" s="34">
        <v>36790.660000000003</v>
      </c>
      <c r="AD764" s="34">
        <v>9346.3538600624997</v>
      </c>
      <c r="AE764" s="34">
        <v>255.42</v>
      </c>
      <c r="AF764" s="34">
        <v>97580.490572217852</v>
      </c>
      <c r="AG764" s="136">
        <v>75914</v>
      </c>
      <c r="AH764" s="34">
        <v>96485.561000000002</v>
      </c>
      <c r="AI764" s="34">
        <v>0</v>
      </c>
      <c r="AJ764" s="34">
        <v>0</v>
      </c>
      <c r="AK764" s="34">
        <v>0</v>
      </c>
      <c r="AL764" s="34">
        <v>75914</v>
      </c>
      <c r="AM764" s="34">
        <v>96485.561000000002</v>
      </c>
      <c r="AN764" s="34">
        <v>20571.561000000002</v>
      </c>
      <c r="AO764" s="34">
        <v>202160.39179499994</v>
      </c>
      <c r="AP764" s="34">
        <v>181588.83079499996</v>
      </c>
      <c r="AQ764" s="34">
        <v>20571.560999999987</v>
      </c>
      <c r="AR764" s="34">
        <v>47337</v>
      </c>
      <c r="AS764" s="34">
        <v>0</v>
      </c>
    </row>
    <row r="765" spans="2:45" s="1" customFormat="1" ht="14.25" x14ac:dyDescent="0.2">
      <c r="B765" s="31" t="s">
        <v>4794</v>
      </c>
      <c r="C765" s="32" t="s">
        <v>3874</v>
      </c>
      <c r="D765" s="31" t="s">
        <v>3875</v>
      </c>
      <c r="E765" s="31" t="s">
        <v>13</v>
      </c>
      <c r="F765" s="31" t="s">
        <v>11</v>
      </c>
      <c r="G765" s="31" t="s">
        <v>19</v>
      </c>
      <c r="H765" s="31" t="s">
        <v>36</v>
      </c>
      <c r="I765" s="31" t="s">
        <v>10</v>
      </c>
      <c r="J765" s="31" t="s">
        <v>21</v>
      </c>
      <c r="K765" s="31" t="s">
        <v>3876</v>
      </c>
      <c r="L765" s="33">
        <v>475</v>
      </c>
      <c r="M765" s="150">
        <v>94123.068050000002</v>
      </c>
      <c r="N765" s="34">
        <v>-4405.0499999999993</v>
      </c>
      <c r="O765" s="34">
        <v>0</v>
      </c>
      <c r="P765" s="30">
        <v>78694.29985499999</v>
      </c>
      <c r="Q765" s="35">
        <v>755.04276700000003</v>
      </c>
      <c r="R765" s="36">
        <v>0</v>
      </c>
      <c r="S765" s="36">
        <v>550.36951428592567</v>
      </c>
      <c r="T765" s="36">
        <v>399.63048571407433</v>
      </c>
      <c r="U765" s="37">
        <v>950.00512287807021</v>
      </c>
      <c r="V765" s="38">
        <v>1705.0478898780702</v>
      </c>
      <c r="W765" s="34">
        <v>80399.347744878061</v>
      </c>
      <c r="X765" s="34">
        <v>1031.9428392859263</v>
      </c>
      <c r="Y765" s="33">
        <v>79367.404905592135</v>
      </c>
      <c r="Z765" s="144">
        <v>0</v>
      </c>
      <c r="AA765" s="34">
        <v>5749.4230096281781</v>
      </c>
      <c r="AB765" s="34">
        <v>9925.4447350364462</v>
      </c>
      <c r="AC765" s="34">
        <v>1991.06</v>
      </c>
      <c r="AD765" s="34">
        <v>1243.7151713757723</v>
      </c>
      <c r="AE765" s="34">
        <v>3630.74</v>
      </c>
      <c r="AF765" s="34">
        <v>22540.382916040398</v>
      </c>
      <c r="AG765" s="136">
        <v>0</v>
      </c>
      <c r="AH765" s="34">
        <v>14058.281804999999</v>
      </c>
      <c r="AI765" s="34">
        <v>0</v>
      </c>
      <c r="AJ765" s="34">
        <v>9412.3068050000002</v>
      </c>
      <c r="AK765" s="34">
        <v>9412.3068050000002</v>
      </c>
      <c r="AL765" s="34">
        <v>0</v>
      </c>
      <c r="AM765" s="34">
        <v>4645.9749999999995</v>
      </c>
      <c r="AN765" s="34">
        <v>4645.9749999999995</v>
      </c>
      <c r="AO765" s="34">
        <v>78694.29985499999</v>
      </c>
      <c r="AP765" s="34">
        <v>64636.018049999991</v>
      </c>
      <c r="AQ765" s="34">
        <v>14058.281805000006</v>
      </c>
      <c r="AR765" s="34">
        <v>-4405.0499999999993</v>
      </c>
      <c r="AS765" s="34">
        <v>0</v>
      </c>
    </row>
    <row r="766" spans="2:45" s="1" customFormat="1" ht="14.25" x14ac:dyDescent="0.2">
      <c r="B766" s="31" t="s">
        <v>4794</v>
      </c>
      <c r="C766" s="32" t="s">
        <v>2709</v>
      </c>
      <c r="D766" s="31" t="s">
        <v>2710</v>
      </c>
      <c r="E766" s="31" t="s">
        <v>13</v>
      </c>
      <c r="F766" s="31" t="s">
        <v>11</v>
      </c>
      <c r="G766" s="31" t="s">
        <v>19</v>
      </c>
      <c r="H766" s="31" t="s">
        <v>36</v>
      </c>
      <c r="I766" s="31" t="s">
        <v>10</v>
      </c>
      <c r="J766" s="31" t="s">
        <v>12</v>
      </c>
      <c r="K766" s="31" t="s">
        <v>2711</v>
      </c>
      <c r="L766" s="33">
        <v>3561</v>
      </c>
      <c r="M766" s="150">
        <v>109718.73585599998</v>
      </c>
      <c r="N766" s="34">
        <v>-9214</v>
      </c>
      <c r="O766" s="34">
        <v>3932.0517290036905</v>
      </c>
      <c r="P766" s="30">
        <v>76333.325855999981</v>
      </c>
      <c r="Q766" s="35">
        <v>3250.4123709999999</v>
      </c>
      <c r="R766" s="36">
        <v>0</v>
      </c>
      <c r="S766" s="36">
        <v>2259.8379005722963</v>
      </c>
      <c r="T766" s="36">
        <v>4862.1620994277037</v>
      </c>
      <c r="U766" s="37">
        <v>7122.0384054080168</v>
      </c>
      <c r="V766" s="38">
        <v>10372.450776408017</v>
      </c>
      <c r="W766" s="34">
        <v>86705.776632408</v>
      </c>
      <c r="X766" s="34">
        <v>4237.1960635722935</v>
      </c>
      <c r="Y766" s="33">
        <v>82468.580568835707</v>
      </c>
      <c r="Z766" s="144">
        <v>0</v>
      </c>
      <c r="AA766" s="34">
        <v>3795.8225416233581</v>
      </c>
      <c r="AB766" s="34">
        <v>24891.106829054625</v>
      </c>
      <c r="AC766" s="34">
        <v>14926.69</v>
      </c>
      <c r="AD766" s="34">
        <v>4030.3534748124998</v>
      </c>
      <c r="AE766" s="34">
        <v>0</v>
      </c>
      <c r="AF766" s="34">
        <v>47643.972845490483</v>
      </c>
      <c r="AG766" s="136">
        <v>21466</v>
      </c>
      <c r="AH766" s="34">
        <v>41297.589999999997</v>
      </c>
      <c r="AI766" s="34">
        <v>0</v>
      </c>
      <c r="AJ766" s="34">
        <v>1450</v>
      </c>
      <c r="AK766" s="34">
        <v>1450</v>
      </c>
      <c r="AL766" s="34">
        <v>21466</v>
      </c>
      <c r="AM766" s="34">
        <v>39847.589999999997</v>
      </c>
      <c r="AN766" s="34">
        <v>18381.589999999997</v>
      </c>
      <c r="AO766" s="34">
        <v>76333.325855999981</v>
      </c>
      <c r="AP766" s="34">
        <v>56501.735855999985</v>
      </c>
      <c r="AQ766" s="34">
        <v>19831.589999999997</v>
      </c>
      <c r="AR766" s="34">
        <v>-12450</v>
      </c>
      <c r="AS766" s="34">
        <v>3236</v>
      </c>
    </row>
    <row r="767" spans="2:45" s="1" customFormat="1" ht="14.25" x14ac:dyDescent="0.2">
      <c r="B767" s="31" t="s">
        <v>4794</v>
      </c>
      <c r="C767" s="32" t="s">
        <v>2757</v>
      </c>
      <c r="D767" s="31" t="s">
        <v>2758</v>
      </c>
      <c r="E767" s="31" t="s">
        <v>13</v>
      </c>
      <c r="F767" s="31" t="s">
        <v>11</v>
      </c>
      <c r="G767" s="31" t="s">
        <v>19</v>
      </c>
      <c r="H767" s="31" t="s">
        <v>36</v>
      </c>
      <c r="I767" s="31" t="s">
        <v>10</v>
      </c>
      <c r="J767" s="31" t="s">
        <v>12</v>
      </c>
      <c r="K767" s="31" t="s">
        <v>2759</v>
      </c>
      <c r="L767" s="33">
        <v>1899</v>
      </c>
      <c r="M767" s="150">
        <v>75013.166157999993</v>
      </c>
      <c r="N767" s="34">
        <v>-89794</v>
      </c>
      <c r="O767" s="34">
        <v>43873.366425615255</v>
      </c>
      <c r="P767" s="30">
        <v>17773.166157999993</v>
      </c>
      <c r="Q767" s="35">
        <v>7537.7677050000002</v>
      </c>
      <c r="R767" s="36">
        <v>0</v>
      </c>
      <c r="S767" s="36">
        <v>5101.3703382876729</v>
      </c>
      <c r="T767" s="36">
        <v>18822.73143158339</v>
      </c>
      <c r="U767" s="37">
        <v>23924.230780667178</v>
      </c>
      <c r="V767" s="38">
        <v>31461.99848566718</v>
      </c>
      <c r="W767" s="34">
        <v>49235.164643667173</v>
      </c>
      <c r="X767" s="34">
        <v>32591.200992902937</v>
      </c>
      <c r="Y767" s="33">
        <v>16643.963650764235</v>
      </c>
      <c r="Z767" s="144">
        <v>0</v>
      </c>
      <c r="AA767" s="34">
        <v>1271.6383992183105</v>
      </c>
      <c r="AB767" s="34">
        <v>11246.117017279179</v>
      </c>
      <c r="AC767" s="34">
        <v>7960.06</v>
      </c>
      <c r="AD767" s="34">
        <v>0</v>
      </c>
      <c r="AE767" s="34">
        <v>0</v>
      </c>
      <c r="AF767" s="34">
        <v>20477.815416497491</v>
      </c>
      <c r="AG767" s="136">
        <v>62205</v>
      </c>
      <c r="AH767" s="34">
        <v>63900</v>
      </c>
      <c r="AI767" s="34">
        <v>240</v>
      </c>
      <c r="AJ767" s="34">
        <v>1935</v>
      </c>
      <c r="AK767" s="34">
        <v>1695</v>
      </c>
      <c r="AL767" s="34">
        <v>61965</v>
      </c>
      <c r="AM767" s="34">
        <v>61965</v>
      </c>
      <c r="AN767" s="34">
        <v>0</v>
      </c>
      <c r="AO767" s="34">
        <v>17773.166157999993</v>
      </c>
      <c r="AP767" s="34">
        <v>16078.166157999993</v>
      </c>
      <c r="AQ767" s="34">
        <v>1695</v>
      </c>
      <c r="AR767" s="34">
        <v>-89794</v>
      </c>
      <c r="AS767" s="34">
        <v>0</v>
      </c>
    </row>
    <row r="768" spans="2:45" s="1" customFormat="1" ht="14.25" x14ac:dyDescent="0.2">
      <c r="B768" s="31" t="s">
        <v>4794</v>
      </c>
      <c r="C768" s="32" t="s">
        <v>4775</v>
      </c>
      <c r="D768" s="31" t="s">
        <v>4776</v>
      </c>
      <c r="E768" s="31" t="s">
        <v>13</v>
      </c>
      <c r="F768" s="31" t="s">
        <v>11</v>
      </c>
      <c r="G768" s="31" t="s">
        <v>19</v>
      </c>
      <c r="H768" s="31" t="s">
        <v>36</v>
      </c>
      <c r="I768" s="31" t="s">
        <v>10</v>
      </c>
      <c r="J768" s="31" t="s">
        <v>12</v>
      </c>
      <c r="K768" s="31" t="s">
        <v>4777</v>
      </c>
      <c r="L768" s="33">
        <v>2690</v>
      </c>
      <c r="M768" s="150">
        <v>88127.591775999987</v>
      </c>
      <c r="N768" s="34">
        <v>-29813</v>
      </c>
      <c r="O768" s="34">
        <v>2908.9080450855381</v>
      </c>
      <c r="P768" s="30">
        <v>80237.891775999989</v>
      </c>
      <c r="Q768" s="35">
        <v>12280.145544999999</v>
      </c>
      <c r="R768" s="36">
        <v>0</v>
      </c>
      <c r="S768" s="36">
        <v>11100.538763432833</v>
      </c>
      <c r="T768" s="36">
        <v>-309.15133235503708</v>
      </c>
      <c r="U768" s="37">
        <v>10791.445623669393</v>
      </c>
      <c r="V768" s="38">
        <v>23071.591168669394</v>
      </c>
      <c r="W768" s="34">
        <v>103309.48294466938</v>
      </c>
      <c r="X768" s="34">
        <v>20813.510181432823</v>
      </c>
      <c r="Y768" s="33">
        <v>82495.972763236554</v>
      </c>
      <c r="Z768" s="144">
        <v>0</v>
      </c>
      <c r="AA768" s="34">
        <v>20247.616712433042</v>
      </c>
      <c r="AB768" s="34">
        <v>16436.454108032791</v>
      </c>
      <c r="AC768" s="34">
        <v>11275.71</v>
      </c>
      <c r="AD768" s="34">
        <v>5557.0742915999981</v>
      </c>
      <c r="AE768" s="34">
        <v>1405.01</v>
      </c>
      <c r="AF768" s="34">
        <v>54921.865112065825</v>
      </c>
      <c r="AG768" s="136">
        <v>39247</v>
      </c>
      <c r="AH768" s="34">
        <v>44185.3</v>
      </c>
      <c r="AI768" s="34">
        <v>0</v>
      </c>
      <c r="AJ768" s="34">
        <v>4938.3</v>
      </c>
      <c r="AK768" s="34">
        <v>4938.3</v>
      </c>
      <c r="AL768" s="34">
        <v>39247</v>
      </c>
      <c r="AM768" s="34">
        <v>39247</v>
      </c>
      <c r="AN768" s="34">
        <v>0</v>
      </c>
      <c r="AO768" s="34">
        <v>80237.891775999989</v>
      </c>
      <c r="AP768" s="34">
        <v>75299.591775999987</v>
      </c>
      <c r="AQ768" s="34">
        <v>4938.3000000000029</v>
      </c>
      <c r="AR768" s="34">
        <v>-29813</v>
      </c>
      <c r="AS768" s="34">
        <v>0</v>
      </c>
    </row>
    <row r="769" spans="2:45" s="1" customFormat="1" ht="14.25" x14ac:dyDescent="0.2">
      <c r="B769" s="31" t="s">
        <v>4794</v>
      </c>
      <c r="C769" s="32" t="s">
        <v>4766</v>
      </c>
      <c r="D769" s="31" t="s">
        <v>4767</v>
      </c>
      <c r="E769" s="31" t="s">
        <v>13</v>
      </c>
      <c r="F769" s="31" t="s">
        <v>11</v>
      </c>
      <c r="G769" s="31" t="s">
        <v>19</v>
      </c>
      <c r="H769" s="31" t="s">
        <v>36</v>
      </c>
      <c r="I769" s="31" t="s">
        <v>10</v>
      </c>
      <c r="J769" s="31" t="s">
        <v>12</v>
      </c>
      <c r="K769" s="31" t="s">
        <v>4768</v>
      </c>
      <c r="L769" s="33">
        <v>4087</v>
      </c>
      <c r="M769" s="150">
        <v>102048.635882</v>
      </c>
      <c r="N769" s="34">
        <v>1718</v>
      </c>
      <c r="O769" s="34">
        <v>0</v>
      </c>
      <c r="P769" s="30">
        <v>59543.635882000002</v>
      </c>
      <c r="Q769" s="35">
        <v>7962.0647879999997</v>
      </c>
      <c r="R769" s="36">
        <v>0</v>
      </c>
      <c r="S769" s="36">
        <v>6840.6208308597706</v>
      </c>
      <c r="T769" s="36">
        <v>1333.3791691402294</v>
      </c>
      <c r="U769" s="37">
        <v>8174.0440783214171</v>
      </c>
      <c r="V769" s="38">
        <v>16136.108866321418</v>
      </c>
      <c r="W769" s="34">
        <v>75679.74474832142</v>
      </c>
      <c r="X769" s="34">
        <v>12826.164057859773</v>
      </c>
      <c r="Y769" s="33">
        <v>62853.580690461647</v>
      </c>
      <c r="Z769" s="144">
        <v>0</v>
      </c>
      <c r="AA769" s="34">
        <v>2883.1154921082443</v>
      </c>
      <c r="AB769" s="34">
        <v>24801.869209194247</v>
      </c>
      <c r="AC769" s="34">
        <v>17131.53</v>
      </c>
      <c r="AD769" s="34">
        <v>9041.7279674849815</v>
      </c>
      <c r="AE769" s="34">
        <v>490.75</v>
      </c>
      <c r="AF769" s="34">
        <v>54348.992668787469</v>
      </c>
      <c r="AG769" s="136">
        <v>67667</v>
      </c>
      <c r="AH769" s="34">
        <v>67667</v>
      </c>
      <c r="AI769" s="34">
        <v>7139</v>
      </c>
      <c r="AJ769" s="34">
        <v>7139</v>
      </c>
      <c r="AK769" s="34">
        <v>0</v>
      </c>
      <c r="AL769" s="34">
        <v>60528</v>
      </c>
      <c r="AM769" s="34">
        <v>60528</v>
      </c>
      <c r="AN769" s="34">
        <v>0</v>
      </c>
      <c r="AO769" s="34">
        <v>59543.635882000002</v>
      </c>
      <c r="AP769" s="34">
        <v>59543.635882000002</v>
      </c>
      <c r="AQ769" s="34">
        <v>0</v>
      </c>
      <c r="AR769" s="34">
        <v>1718</v>
      </c>
      <c r="AS769" s="34">
        <v>0</v>
      </c>
    </row>
    <row r="770" spans="2:45" s="1" customFormat="1" ht="14.25" x14ac:dyDescent="0.2">
      <c r="B770" s="31" t="s">
        <v>4794</v>
      </c>
      <c r="C770" s="32" t="s">
        <v>4224</v>
      </c>
      <c r="D770" s="31" t="s">
        <v>4225</v>
      </c>
      <c r="E770" s="31" t="s">
        <v>13</v>
      </c>
      <c r="F770" s="31" t="s">
        <v>11</v>
      </c>
      <c r="G770" s="31" t="s">
        <v>19</v>
      </c>
      <c r="H770" s="31" t="s">
        <v>36</v>
      </c>
      <c r="I770" s="31" t="s">
        <v>10</v>
      </c>
      <c r="J770" s="31" t="s">
        <v>21</v>
      </c>
      <c r="K770" s="31" t="s">
        <v>4226</v>
      </c>
      <c r="L770" s="33">
        <v>30</v>
      </c>
      <c r="M770" s="150">
        <v>5749.6649539999999</v>
      </c>
      <c r="N770" s="34">
        <v>-1248</v>
      </c>
      <c r="O770" s="34">
        <v>803.21685771458328</v>
      </c>
      <c r="P770" s="30">
        <v>5093.4949539999998</v>
      </c>
      <c r="Q770" s="35">
        <v>0</v>
      </c>
      <c r="R770" s="36">
        <v>0</v>
      </c>
      <c r="S770" s="36">
        <v>0</v>
      </c>
      <c r="T770" s="36">
        <v>60</v>
      </c>
      <c r="U770" s="37">
        <v>0</v>
      </c>
      <c r="V770" s="38">
        <v>0</v>
      </c>
      <c r="W770" s="34">
        <v>5093.4949539999998</v>
      </c>
      <c r="X770" s="34">
        <v>0</v>
      </c>
      <c r="Y770" s="33">
        <v>5093.4949539999998</v>
      </c>
      <c r="Z770" s="144">
        <v>0</v>
      </c>
      <c r="AA770" s="34">
        <v>2185.5551592738111</v>
      </c>
      <c r="AB770" s="34">
        <v>638.18563505203622</v>
      </c>
      <c r="AC770" s="34">
        <v>600</v>
      </c>
      <c r="AD770" s="34">
        <v>0</v>
      </c>
      <c r="AE770" s="34">
        <v>0</v>
      </c>
      <c r="AF770" s="34">
        <v>3423.7407943258472</v>
      </c>
      <c r="AG770" s="136">
        <v>0</v>
      </c>
      <c r="AH770" s="34">
        <v>591.82999999999993</v>
      </c>
      <c r="AI770" s="34">
        <v>0</v>
      </c>
      <c r="AJ770" s="34">
        <v>298.40000000000003</v>
      </c>
      <c r="AK770" s="34">
        <v>298.40000000000003</v>
      </c>
      <c r="AL770" s="34">
        <v>0</v>
      </c>
      <c r="AM770" s="34">
        <v>293.42999999999995</v>
      </c>
      <c r="AN770" s="34">
        <v>293.42999999999995</v>
      </c>
      <c r="AO770" s="34">
        <v>5093.4949539999998</v>
      </c>
      <c r="AP770" s="34">
        <v>4501.6649539999999</v>
      </c>
      <c r="AQ770" s="34">
        <v>591.82999999999993</v>
      </c>
      <c r="AR770" s="34">
        <v>-1248</v>
      </c>
      <c r="AS770" s="34">
        <v>0</v>
      </c>
    </row>
    <row r="771" spans="2:45" s="1" customFormat="1" ht="14.25" x14ac:dyDescent="0.2">
      <c r="B771" s="31" t="s">
        <v>4794</v>
      </c>
      <c r="C771" s="32" t="s">
        <v>2596</v>
      </c>
      <c r="D771" s="31" t="s">
        <v>2597</v>
      </c>
      <c r="E771" s="31" t="s">
        <v>13</v>
      </c>
      <c r="F771" s="31" t="s">
        <v>11</v>
      </c>
      <c r="G771" s="31" t="s">
        <v>19</v>
      </c>
      <c r="H771" s="31" t="s">
        <v>36</v>
      </c>
      <c r="I771" s="31" t="s">
        <v>10</v>
      </c>
      <c r="J771" s="31" t="s">
        <v>12</v>
      </c>
      <c r="K771" s="31" t="s">
        <v>2598</v>
      </c>
      <c r="L771" s="33">
        <v>3634</v>
      </c>
      <c r="M771" s="150">
        <v>275350.01952199999</v>
      </c>
      <c r="N771" s="34">
        <v>-71292</v>
      </c>
      <c r="O771" s="34">
        <v>35894.770151042991</v>
      </c>
      <c r="P771" s="30">
        <v>204458.01952199999</v>
      </c>
      <c r="Q771" s="35">
        <v>11053.721345</v>
      </c>
      <c r="R771" s="36">
        <v>0</v>
      </c>
      <c r="S771" s="36">
        <v>4766.2191954304017</v>
      </c>
      <c r="T771" s="36">
        <v>2501.7808045695983</v>
      </c>
      <c r="U771" s="37">
        <v>7268.0391927134897</v>
      </c>
      <c r="V771" s="38">
        <v>18321.76053771349</v>
      </c>
      <c r="W771" s="34">
        <v>222779.78005971346</v>
      </c>
      <c r="X771" s="34">
        <v>8936.660991430399</v>
      </c>
      <c r="Y771" s="33">
        <v>213843.11906828306</v>
      </c>
      <c r="Z771" s="144">
        <v>0</v>
      </c>
      <c r="AA771" s="34">
        <v>7045.6023196971764</v>
      </c>
      <c r="AB771" s="34">
        <v>36874.04597093058</v>
      </c>
      <c r="AC771" s="34">
        <v>15232.69</v>
      </c>
      <c r="AD771" s="34">
        <v>3522.3300000000017</v>
      </c>
      <c r="AE771" s="34">
        <v>1377.28</v>
      </c>
      <c r="AF771" s="34">
        <v>64051.948290627755</v>
      </c>
      <c r="AG771" s="136">
        <v>82152</v>
      </c>
      <c r="AH771" s="34">
        <v>82152</v>
      </c>
      <c r="AI771" s="34">
        <v>32895</v>
      </c>
      <c r="AJ771" s="34">
        <v>32895</v>
      </c>
      <c r="AK771" s="34">
        <v>0</v>
      </c>
      <c r="AL771" s="34">
        <v>49257</v>
      </c>
      <c r="AM771" s="34">
        <v>49257</v>
      </c>
      <c r="AN771" s="34">
        <v>0</v>
      </c>
      <c r="AO771" s="34">
        <v>204458.01952199999</v>
      </c>
      <c r="AP771" s="34">
        <v>204458.01952199999</v>
      </c>
      <c r="AQ771" s="34">
        <v>0</v>
      </c>
      <c r="AR771" s="34">
        <v>-71292</v>
      </c>
      <c r="AS771" s="34">
        <v>0</v>
      </c>
    </row>
    <row r="772" spans="2:45" s="1" customFormat="1" ht="14.25" x14ac:dyDescent="0.2">
      <c r="B772" s="31" t="s">
        <v>4794</v>
      </c>
      <c r="C772" s="32" t="s">
        <v>2141</v>
      </c>
      <c r="D772" s="31" t="s">
        <v>2142</v>
      </c>
      <c r="E772" s="31" t="s">
        <v>13</v>
      </c>
      <c r="F772" s="31" t="s">
        <v>11</v>
      </c>
      <c r="G772" s="31" t="s">
        <v>19</v>
      </c>
      <c r="H772" s="31" t="s">
        <v>36</v>
      </c>
      <c r="I772" s="31" t="s">
        <v>10</v>
      </c>
      <c r="J772" s="31" t="s">
        <v>14</v>
      </c>
      <c r="K772" s="31" t="s">
        <v>2143</v>
      </c>
      <c r="L772" s="33">
        <v>9005</v>
      </c>
      <c r="M772" s="150">
        <v>411558.58808100002</v>
      </c>
      <c r="N772" s="34">
        <v>-195741.75</v>
      </c>
      <c r="O772" s="34">
        <v>99230.257231734169</v>
      </c>
      <c r="P772" s="30">
        <v>259462.66188910004</v>
      </c>
      <c r="Q772" s="35">
        <v>29278.950434999999</v>
      </c>
      <c r="R772" s="36">
        <v>0</v>
      </c>
      <c r="S772" s="36">
        <v>18136.274270864109</v>
      </c>
      <c r="T772" s="36">
        <v>-6.8241577750231954</v>
      </c>
      <c r="U772" s="37">
        <v>18129.547876207416</v>
      </c>
      <c r="V772" s="38">
        <v>47408.498311207411</v>
      </c>
      <c r="W772" s="34">
        <v>306871.16020030744</v>
      </c>
      <c r="X772" s="34">
        <v>34005.514257864153</v>
      </c>
      <c r="Y772" s="33">
        <v>272865.64594244328</v>
      </c>
      <c r="Z772" s="144">
        <v>0</v>
      </c>
      <c r="AA772" s="34">
        <v>33729.350349566987</v>
      </c>
      <c r="AB772" s="34">
        <v>61349.250830215722</v>
      </c>
      <c r="AC772" s="34">
        <v>37746.379999999997</v>
      </c>
      <c r="AD772" s="34">
        <v>7489.9652420499997</v>
      </c>
      <c r="AE772" s="34">
        <v>4825.53</v>
      </c>
      <c r="AF772" s="34">
        <v>145140.47642183272</v>
      </c>
      <c r="AG772" s="136">
        <v>78759</v>
      </c>
      <c r="AH772" s="34">
        <v>140147.82380810002</v>
      </c>
      <c r="AI772" s="34">
        <v>0</v>
      </c>
      <c r="AJ772" s="34">
        <v>41155.858808100005</v>
      </c>
      <c r="AK772" s="34">
        <v>41155.858808100005</v>
      </c>
      <c r="AL772" s="34">
        <v>78759</v>
      </c>
      <c r="AM772" s="34">
        <v>98991.964999999997</v>
      </c>
      <c r="AN772" s="34">
        <v>20232.964999999997</v>
      </c>
      <c r="AO772" s="34">
        <v>259462.66188910004</v>
      </c>
      <c r="AP772" s="34">
        <v>198073.83808100005</v>
      </c>
      <c r="AQ772" s="34">
        <v>61388.823808100016</v>
      </c>
      <c r="AR772" s="34">
        <v>-195741.75</v>
      </c>
      <c r="AS772" s="34">
        <v>0</v>
      </c>
    </row>
    <row r="773" spans="2:45" s="1" customFormat="1" ht="14.25" x14ac:dyDescent="0.2">
      <c r="B773" s="31" t="s">
        <v>4794</v>
      </c>
      <c r="C773" s="32" t="s">
        <v>79</v>
      </c>
      <c r="D773" s="31" t="s">
        <v>80</v>
      </c>
      <c r="E773" s="31" t="s">
        <v>13</v>
      </c>
      <c r="F773" s="31" t="s">
        <v>11</v>
      </c>
      <c r="G773" s="31" t="s">
        <v>19</v>
      </c>
      <c r="H773" s="31" t="s">
        <v>36</v>
      </c>
      <c r="I773" s="31" t="s">
        <v>10</v>
      </c>
      <c r="J773" s="31" t="s">
        <v>14</v>
      </c>
      <c r="K773" s="31" t="s">
        <v>81</v>
      </c>
      <c r="L773" s="33">
        <v>6392</v>
      </c>
      <c r="M773" s="150">
        <v>155383.93129900002</v>
      </c>
      <c r="N773" s="34">
        <v>-5344</v>
      </c>
      <c r="O773" s="34">
        <v>0</v>
      </c>
      <c r="P773" s="30">
        <v>173383.93129900005</v>
      </c>
      <c r="Q773" s="35">
        <v>16584.773073</v>
      </c>
      <c r="R773" s="36">
        <v>0</v>
      </c>
      <c r="S773" s="36">
        <v>13748.842653719566</v>
      </c>
      <c r="T773" s="36">
        <v>-52.142360054802339</v>
      </c>
      <c r="U773" s="37">
        <v>13696.774153165363</v>
      </c>
      <c r="V773" s="38">
        <v>30281.547226165363</v>
      </c>
      <c r="W773" s="34">
        <v>203665.47852516541</v>
      </c>
      <c r="X773" s="34">
        <v>25779.079975719564</v>
      </c>
      <c r="Y773" s="33">
        <v>177886.39854944585</v>
      </c>
      <c r="Z773" s="144">
        <v>0</v>
      </c>
      <c r="AA773" s="34">
        <v>6352.0455764537546</v>
      </c>
      <c r="AB773" s="34">
        <v>35633.514346765805</v>
      </c>
      <c r="AC773" s="34">
        <v>26793.43</v>
      </c>
      <c r="AD773" s="34">
        <v>16144.797799149999</v>
      </c>
      <c r="AE773" s="34">
        <v>0</v>
      </c>
      <c r="AF773" s="34">
        <v>84923.787722369554</v>
      </c>
      <c r="AG773" s="136">
        <v>121088</v>
      </c>
      <c r="AH773" s="34">
        <v>132038</v>
      </c>
      <c r="AI773" s="34">
        <v>0</v>
      </c>
      <c r="AJ773" s="34">
        <v>10950</v>
      </c>
      <c r="AK773" s="34">
        <v>10950</v>
      </c>
      <c r="AL773" s="34">
        <v>121088</v>
      </c>
      <c r="AM773" s="34">
        <v>121088</v>
      </c>
      <c r="AN773" s="34">
        <v>0</v>
      </c>
      <c r="AO773" s="34">
        <v>173383.93129900005</v>
      </c>
      <c r="AP773" s="34">
        <v>162433.93129900005</v>
      </c>
      <c r="AQ773" s="34">
        <v>10950</v>
      </c>
      <c r="AR773" s="34">
        <v>-5344</v>
      </c>
      <c r="AS773" s="34">
        <v>0</v>
      </c>
    </row>
    <row r="774" spans="2:45" s="1" customFormat="1" ht="14.25" x14ac:dyDescent="0.2">
      <c r="B774" s="31" t="s">
        <v>4794</v>
      </c>
      <c r="C774" s="32" t="s">
        <v>3701</v>
      </c>
      <c r="D774" s="31" t="s">
        <v>3702</v>
      </c>
      <c r="E774" s="31" t="s">
        <v>13</v>
      </c>
      <c r="F774" s="31" t="s">
        <v>11</v>
      </c>
      <c r="G774" s="31" t="s">
        <v>19</v>
      </c>
      <c r="H774" s="31" t="s">
        <v>36</v>
      </c>
      <c r="I774" s="31" t="s">
        <v>10</v>
      </c>
      <c r="J774" s="31" t="s">
        <v>14</v>
      </c>
      <c r="K774" s="31" t="s">
        <v>3703</v>
      </c>
      <c r="L774" s="33">
        <v>6983</v>
      </c>
      <c r="M774" s="150">
        <v>368897.33809099998</v>
      </c>
      <c r="N774" s="34">
        <v>-132044</v>
      </c>
      <c r="O774" s="34">
        <v>68580.129264852949</v>
      </c>
      <c r="P774" s="30">
        <v>227340.53809099999</v>
      </c>
      <c r="Q774" s="35">
        <v>25255.020659999998</v>
      </c>
      <c r="R774" s="36">
        <v>0</v>
      </c>
      <c r="S774" s="36">
        <v>12143.43354171895</v>
      </c>
      <c r="T774" s="36">
        <v>1822.5664582810496</v>
      </c>
      <c r="U774" s="37">
        <v>13966.075311700135</v>
      </c>
      <c r="V774" s="38">
        <v>39221.095971700131</v>
      </c>
      <c r="W774" s="34">
        <v>266561.63406270015</v>
      </c>
      <c r="X774" s="34">
        <v>22768.937890718982</v>
      </c>
      <c r="Y774" s="33">
        <v>243792.69617198117</v>
      </c>
      <c r="Z774" s="144">
        <v>0</v>
      </c>
      <c r="AA774" s="34">
        <v>14435.114956650328</v>
      </c>
      <c r="AB774" s="34">
        <v>81453.727048036439</v>
      </c>
      <c r="AC774" s="34">
        <v>29270.73</v>
      </c>
      <c r="AD774" s="34">
        <v>8080.7849999999999</v>
      </c>
      <c r="AE774" s="34">
        <v>536.62</v>
      </c>
      <c r="AF774" s="34">
        <v>133776.97700468675</v>
      </c>
      <c r="AG774" s="136">
        <v>77838</v>
      </c>
      <c r="AH774" s="34">
        <v>102422.2</v>
      </c>
      <c r="AI774" s="34">
        <v>0</v>
      </c>
      <c r="AJ774" s="34">
        <v>24584.2</v>
      </c>
      <c r="AK774" s="34">
        <v>24584.2</v>
      </c>
      <c r="AL774" s="34">
        <v>77838</v>
      </c>
      <c r="AM774" s="34">
        <v>77838</v>
      </c>
      <c r="AN774" s="34">
        <v>0</v>
      </c>
      <c r="AO774" s="34">
        <v>227340.53809099999</v>
      </c>
      <c r="AP774" s="34">
        <v>202756.33809099998</v>
      </c>
      <c r="AQ774" s="34">
        <v>24584.200000000012</v>
      </c>
      <c r="AR774" s="34">
        <v>-132044</v>
      </c>
      <c r="AS774" s="34">
        <v>0</v>
      </c>
    </row>
    <row r="775" spans="2:45" s="1" customFormat="1" ht="14.25" x14ac:dyDescent="0.2">
      <c r="B775" s="31" t="s">
        <v>4794</v>
      </c>
      <c r="C775" s="32" t="s">
        <v>1031</v>
      </c>
      <c r="D775" s="31" t="s">
        <v>1032</v>
      </c>
      <c r="E775" s="31" t="s">
        <v>13</v>
      </c>
      <c r="F775" s="31" t="s">
        <v>11</v>
      </c>
      <c r="G775" s="31" t="s">
        <v>19</v>
      </c>
      <c r="H775" s="31" t="s">
        <v>36</v>
      </c>
      <c r="I775" s="31" t="s">
        <v>10</v>
      </c>
      <c r="J775" s="31" t="s">
        <v>12</v>
      </c>
      <c r="K775" s="31" t="s">
        <v>1033</v>
      </c>
      <c r="L775" s="33">
        <v>1234</v>
      </c>
      <c r="M775" s="150">
        <v>87277.186015999992</v>
      </c>
      <c r="N775" s="34">
        <v>-60681</v>
      </c>
      <c r="O775" s="34">
        <v>52981</v>
      </c>
      <c r="P775" s="30">
        <v>45452.186015999992</v>
      </c>
      <c r="Q775" s="35">
        <v>997.71081200000003</v>
      </c>
      <c r="R775" s="36">
        <v>0</v>
      </c>
      <c r="S775" s="36">
        <v>0</v>
      </c>
      <c r="T775" s="36">
        <v>5468.3165829868003</v>
      </c>
      <c r="U775" s="37">
        <v>5468.3460709016472</v>
      </c>
      <c r="V775" s="38">
        <v>6466.0568829016474</v>
      </c>
      <c r="W775" s="34">
        <v>51918.242898901641</v>
      </c>
      <c r="X775" s="34">
        <v>6531.1031720000174</v>
      </c>
      <c r="Y775" s="33">
        <v>45387.139726901623</v>
      </c>
      <c r="Z775" s="144">
        <v>17950.489973270822</v>
      </c>
      <c r="AA775" s="34">
        <v>3325.0430456519462</v>
      </c>
      <c r="AB775" s="34">
        <v>12214.399218388806</v>
      </c>
      <c r="AC775" s="34">
        <v>5172.57</v>
      </c>
      <c r="AD775" s="34">
        <v>1339.5032037848405</v>
      </c>
      <c r="AE775" s="34">
        <v>1978.92</v>
      </c>
      <c r="AF775" s="34">
        <v>41980.925441096413</v>
      </c>
      <c r="AG775" s="136">
        <v>15000</v>
      </c>
      <c r="AH775" s="34">
        <v>22700</v>
      </c>
      <c r="AI775" s="34">
        <v>0</v>
      </c>
      <c r="AJ775" s="34">
        <v>7700</v>
      </c>
      <c r="AK775" s="34">
        <v>7700</v>
      </c>
      <c r="AL775" s="34">
        <v>15000</v>
      </c>
      <c r="AM775" s="34">
        <v>15000</v>
      </c>
      <c r="AN775" s="34">
        <v>0</v>
      </c>
      <c r="AO775" s="34">
        <v>45452.186015999992</v>
      </c>
      <c r="AP775" s="34">
        <v>37752.186015999992</v>
      </c>
      <c r="AQ775" s="34">
        <v>7700</v>
      </c>
      <c r="AR775" s="34">
        <v>-60681</v>
      </c>
      <c r="AS775" s="34">
        <v>0</v>
      </c>
    </row>
    <row r="776" spans="2:45" s="1" customFormat="1" ht="14.25" x14ac:dyDescent="0.2">
      <c r="B776" s="31" t="s">
        <v>4794</v>
      </c>
      <c r="C776" s="32" t="s">
        <v>2057</v>
      </c>
      <c r="D776" s="31" t="s">
        <v>2058</v>
      </c>
      <c r="E776" s="31" t="s">
        <v>13</v>
      </c>
      <c r="F776" s="31" t="s">
        <v>11</v>
      </c>
      <c r="G776" s="31" t="s">
        <v>19</v>
      </c>
      <c r="H776" s="31" t="s">
        <v>36</v>
      </c>
      <c r="I776" s="31" t="s">
        <v>10</v>
      </c>
      <c r="J776" s="31" t="s">
        <v>12</v>
      </c>
      <c r="K776" s="31" t="s">
        <v>2059</v>
      </c>
      <c r="L776" s="33">
        <v>4787</v>
      </c>
      <c r="M776" s="150">
        <v>230785.37165699998</v>
      </c>
      <c r="N776" s="34">
        <v>-23934</v>
      </c>
      <c r="O776" s="34">
        <v>0</v>
      </c>
      <c r="P776" s="30">
        <v>172616.37165699998</v>
      </c>
      <c r="Q776" s="35">
        <v>13138.364707000001</v>
      </c>
      <c r="R776" s="36">
        <v>0</v>
      </c>
      <c r="S776" s="36">
        <v>7237.4036891456371</v>
      </c>
      <c r="T776" s="36">
        <v>2336.5963108543629</v>
      </c>
      <c r="U776" s="37">
        <v>9574.051627825942</v>
      </c>
      <c r="V776" s="38">
        <v>22712.416334825943</v>
      </c>
      <c r="W776" s="34">
        <v>195328.78799182593</v>
      </c>
      <c r="X776" s="34">
        <v>13570.131917145627</v>
      </c>
      <c r="Y776" s="33">
        <v>181758.6560746803</v>
      </c>
      <c r="Z776" s="144">
        <v>0</v>
      </c>
      <c r="AA776" s="34">
        <v>4890.1747734841692</v>
      </c>
      <c r="AB776" s="34">
        <v>42666.29207883359</v>
      </c>
      <c r="AC776" s="34">
        <v>20065.73</v>
      </c>
      <c r="AD776" s="34">
        <v>5223.7965000000022</v>
      </c>
      <c r="AE776" s="34">
        <v>0</v>
      </c>
      <c r="AF776" s="34">
        <v>72845.993352317761</v>
      </c>
      <c r="AG776" s="136">
        <v>128902</v>
      </c>
      <c r="AH776" s="34">
        <v>147964</v>
      </c>
      <c r="AI776" s="34">
        <v>0</v>
      </c>
      <c r="AJ776" s="34">
        <v>19062</v>
      </c>
      <c r="AK776" s="34">
        <v>19062</v>
      </c>
      <c r="AL776" s="34">
        <v>128902</v>
      </c>
      <c r="AM776" s="34">
        <v>128902</v>
      </c>
      <c r="AN776" s="34">
        <v>0</v>
      </c>
      <c r="AO776" s="34">
        <v>172616.37165699998</v>
      </c>
      <c r="AP776" s="34">
        <v>153554.37165699998</v>
      </c>
      <c r="AQ776" s="34">
        <v>19062</v>
      </c>
      <c r="AR776" s="34">
        <v>-23934</v>
      </c>
      <c r="AS776" s="34">
        <v>0</v>
      </c>
    </row>
    <row r="777" spans="2:45" s="1" customFormat="1" ht="14.25" x14ac:dyDescent="0.2">
      <c r="B777" s="31" t="s">
        <v>4794</v>
      </c>
      <c r="C777" s="32" t="s">
        <v>1841</v>
      </c>
      <c r="D777" s="31" t="s">
        <v>1842</v>
      </c>
      <c r="E777" s="31" t="s">
        <v>13</v>
      </c>
      <c r="F777" s="31" t="s">
        <v>11</v>
      </c>
      <c r="G777" s="31" t="s">
        <v>19</v>
      </c>
      <c r="H777" s="31" t="s">
        <v>36</v>
      </c>
      <c r="I777" s="31" t="s">
        <v>10</v>
      </c>
      <c r="J777" s="31" t="s">
        <v>12</v>
      </c>
      <c r="K777" s="31" t="s">
        <v>1843</v>
      </c>
      <c r="L777" s="33">
        <v>3824</v>
      </c>
      <c r="M777" s="150">
        <v>86872.640803999995</v>
      </c>
      <c r="N777" s="34">
        <v>-28832</v>
      </c>
      <c r="O777" s="34">
        <v>14973.561685438402</v>
      </c>
      <c r="P777" s="30">
        <v>30431.200803999993</v>
      </c>
      <c r="Q777" s="35">
        <v>6098.8120049999998</v>
      </c>
      <c r="R777" s="36">
        <v>0</v>
      </c>
      <c r="S777" s="36">
        <v>4763.9030811446864</v>
      </c>
      <c r="T777" s="36">
        <v>2884.0969188553136</v>
      </c>
      <c r="U777" s="37">
        <v>7648.0412418647174</v>
      </c>
      <c r="V777" s="38">
        <v>13746.853246864717</v>
      </c>
      <c r="W777" s="34">
        <v>44178.05405086471</v>
      </c>
      <c r="X777" s="34">
        <v>8932.3182771446882</v>
      </c>
      <c r="Y777" s="33">
        <v>35245.735773720022</v>
      </c>
      <c r="Z777" s="144">
        <v>0</v>
      </c>
      <c r="AA777" s="34">
        <v>4308.2261727753412</v>
      </c>
      <c r="AB777" s="34">
        <v>18328.598323941562</v>
      </c>
      <c r="AC777" s="34">
        <v>16029.11</v>
      </c>
      <c r="AD777" s="34">
        <v>3578.2079349999999</v>
      </c>
      <c r="AE777" s="34">
        <v>0</v>
      </c>
      <c r="AF777" s="34">
        <v>42244.1424317169</v>
      </c>
      <c r="AG777" s="136">
        <v>41687</v>
      </c>
      <c r="AH777" s="34">
        <v>47790.559999999998</v>
      </c>
      <c r="AI777" s="34">
        <v>0</v>
      </c>
      <c r="AJ777" s="34">
        <v>5000</v>
      </c>
      <c r="AK777" s="34">
        <v>5000</v>
      </c>
      <c r="AL777" s="34">
        <v>41687</v>
      </c>
      <c r="AM777" s="34">
        <v>42790.559999999998</v>
      </c>
      <c r="AN777" s="34">
        <v>1103.5599999999977</v>
      </c>
      <c r="AO777" s="34">
        <v>30431.200803999993</v>
      </c>
      <c r="AP777" s="34">
        <v>24327.640803999995</v>
      </c>
      <c r="AQ777" s="34">
        <v>6103.5599999999977</v>
      </c>
      <c r="AR777" s="34">
        <v>-28832</v>
      </c>
      <c r="AS777" s="34">
        <v>0</v>
      </c>
    </row>
    <row r="778" spans="2:45" s="1" customFormat="1" ht="14.25" x14ac:dyDescent="0.2">
      <c r="B778" s="31" t="s">
        <v>4794</v>
      </c>
      <c r="C778" s="32" t="s">
        <v>2066</v>
      </c>
      <c r="D778" s="31" t="s">
        <v>2067</v>
      </c>
      <c r="E778" s="31" t="s">
        <v>13</v>
      </c>
      <c r="F778" s="31" t="s">
        <v>11</v>
      </c>
      <c r="G778" s="31" t="s">
        <v>19</v>
      </c>
      <c r="H778" s="31" t="s">
        <v>36</v>
      </c>
      <c r="I778" s="31" t="s">
        <v>10</v>
      </c>
      <c r="J778" s="31" t="s">
        <v>21</v>
      </c>
      <c r="K778" s="31" t="s">
        <v>2068</v>
      </c>
      <c r="L778" s="33">
        <v>335</v>
      </c>
      <c r="M778" s="150">
        <v>10635.887114000001</v>
      </c>
      <c r="N778" s="34">
        <v>-5881</v>
      </c>
      <c r="O778" s="34">
        <v>4218.5026537368385</v>
      </c>
      <c r="P778" s="30">
        <v>8152.8221140000005</v>
      </c>
      <c r="Q778" s="35">
        <v>0</v>
      </c>
      <c r="R778" s="36">
        <v>0</v>
      </c>
      <c r="S778" s="36">
        <v>0</v>
      </c>
      <c r="T778" s="36">
        <v>670</v>
      </c>
      <c r="U778" s="37">
        <v>670.00361297716529</v>
      </c>
      <c r="V778" s="38">
        <v>670.00361297716529</v>
      </c>
      <c r="W778" s="34">
        <v>8822.8257269771657</v>
      </c>
      <c r="X778" s="34">
        <v>0</v>
      </c>
      <c r="Y778" s="33">
        <v>8822.8257269771657</v>
      </c>
      <c r="Z778" s="144">
        <v>0</v>
      </c>
      <c r="AA778" s="34">
        <v>1888.8283567516883</v>
      </c>
      <c r="AB778" s="34">
        <v>1042.3370314798681</v>
      </c>
      <c r="AC778" s="34">
        <v>3445</v>
      </c>
      <c r="AD778" s="34">
        <v>141.02587315643498</v>
      </c>
      <c r="AE778" s="34">
        <v>0</v>
      </c>
      <c r="AF778" s="34">
        <v>6517.1912613879922</v>
      </c>
      <c r="AG778" s="136">
        <v>0</v>
      </c>
      <c r="AH778" s="34">
        <v>3397.9349999999999</v>
      </c>
      <c r="AI778" s="34">
        <v>0</v>
      </c>
      <c r="AJ778" s="34">
        <v>121.30000000000001</v>
      </c>
      <c r="AK778" s="34">
        <v>121.30000000000001</v>
      </c>
      <c r="AL778" s="34">
        <v>0</v>
      </c>
      <c r="AM778" s="34">
        <v>3276.6349999999998</v>
      </c>
      <c r="AN778" s="34">
        <v>3276.6349999999998</v>
      </c>
      <c r="AO778" s="34">
        <v>8152.8221140000005</v>
      </c>
      <c r="AP778" s="34">
        <v>4754.887114000001</v>
      </c>
      <c r="AQ778" s="34">
        <v>3397.9349999999995</v>
      </c>
      <c r="AR778" s="34">
        <v>-5881</v>
      </c>
      <c r="AS778" s="34">
        <v>0</v>
      </c>
    </row>
    <row r="779" spans="2:45" s="1" customFormat="1" ht="14.25" x14ac:dyDescent="0.2">
      <c r="B779" s="31" t="s">
        <v>4794</v>
      </c>
      <c r="C779" s="32" t="s">
        <v>623</v>
      </c>
      <c r="D779" s="31" t="s">
        <v>624</v>
      </c>
      <c r="E779" s="31" t="s">
        <v>13</v>
      </c>
      <c r="F779" s="31" t="s">
        <v>11</v>
      </c>
      <c r="G779" s="31" t="s">
        <v>19</v>
      </c>
      <c r="H779" s="31" t="s">
        <v>36</v>
      </c>
      <c r="I779" s="31" t="s">
        <v>10</v>
      </c>
      <c r="J779" s="31" t="s">
        <v>21</v>
      </c>
      <c r="K779" s="31" t="s">
        <v>625</v>
      </c>
      <c r="L779" s="33">
        <v>133</v>
      </c>
      <c r="M779" s="150">
        <v>6533.4595879852977</v>
      </c>
      <c r="N779" s="34">
        <v>0</v>
      </c>
      <c r="O779" s="34">
        <v>0</v>
      </c>
      <c r="P779" s="30">
        <v>0</v>
      </c>
      <c r="Q779" s="35">
        <v>0</v>
      </c>
      <c r="R779" s="36">
        <v>0</v>
      </c>
      <c r="S779" s="36">
        <v>45.96620000001765</v>
      </c>
      <c r="T779" s="36">
        <v>220.03379999998236</v>
      </c>
      <c r="U779" s="37">
        <v>266.0014344058597</v>
      </c>
      <c r="V779" s="38">
        <v>266.0014344058597</v>
      </c>
      <c r="W779" s="34">
        <v>266.0014344058597</v>
      </c>
      <c r="X779" s="34">
        <v>45.966200000017636</v>
      </c>
      <c r="Y779" s="33">
        <v>220.03523440584206</v>
      </c>
      <c r="Z779" s="144">
        <v>0</v>
      </c>
      <c r="AA779" s="34">
        <v>1819.2111304675409</v>
      </c>
      <c r="AB779" s="34">
        <v>1054.5086868952967</v>
      </c>
      <c r="AC779" s="34">
        <v>600</v>
      </c>
      <c r="AD779" s="34">
        <v>0</v>
      </c>
      <c r="AE779" s="34">
        <v>0</v>
      </c>
      <c r="AF779" s="34">
        <v>3473.7198173628376</v>
      </c>
      <c r="AG779" s="136">
        <v>0</v>
      </c>
      <c r="AH779" s="34">
        <v>0</v>
      </c>
      <c r="AI779" s="34">
        <v>0</v>
      </c>
      <c r="AJ779" s="34">
        <v>0</v>
      </c>
      <c r="AK779" s="34">
        <v>0</v>
      </c>
      <c r="AL779" s="34">
        <v>0</v>
      </c>
      <c r="AM779" s="34">
        <v>0</v>
      </c>
      <c r="AN779" s="34">
        <v>0</v>
      </c>
      <c r="AO779" s="34">
        <v>0</v>
      </c>
      <c r="AP779" s="34">
        <v>0</v>
      </c>
      <c r="AQ779" s="34">
        <v>0</v>
      </c>
      <c r="AR779" s="34">
        <v>0</v>
      </c>
      <c r="AS779" s="34">
        <v>0</v>
      </c>
    </row>
    <row r="780" spans="2:45" s="1" customFormat="1" ht="14.25" x14ac:dyDescent="0.2">
      <c r="B780" s="31" t="s">
        <v>4794</v>
      </c>
      <c r="C780" s="32" t="s">
        <v>4101</v>
      </c>
      <c r="D780" s="31" t="s">
        <v>4102</v>
      </c>
      <c r="E780" s="31" t="s">
        <v>13</v>
      </c>
      <c r="F780" s="31" t="s">
        <v>11</v>
      </c>
      <c r="G780" s="31" t="s">
        <v>19</v>
      </c>
      <c r="H780" s="31" t="s">
        <v>36</v>
      </c>
      <c r="I780" s="31" t="s">
        <v>10</v>
      </c>
      <c r="J780" s="31" t="s">
        <v>12</v>
      </c>
      <c r="K780" s="31" t="s">
        <v>4103</v>
      </c>
      <c r="L780" s="33">
        <v>1937</v>
      </c>
      <c r="M780" s="150">
        <v>109194.09811200001</v>
      </c>
      <c r="N780" s="34">
        <v>-33354</v>
      </c>
      <c r="O780" s="34">
        <v>22488.393941817769</v>
      </c>
      <c r="P780" s="30">
        <v>72766.798112000004</v>
      </c>
      <c r="Q780" s="35">
        <v>6375.7200599999996</v>
      </c>
      <c r="R780" s="36">
        <v>0</v>
      </c>
      <c r="S780" s="36">
        <v>1015.8860068575329</v>
      </c>
      <c r="T780" s="36">
        <v>2858.1139931424668</v>
      </c>
      <c r="U780" s="37">
        <v>3874.02089055752</v>
      </c>
      <c r="V780" s="38">
        <v>10249.74095055752</v>
      </c>
      <c r="W780" s="34">
        <v>83016.539062557524</v>
      </c>
      <c r="X780" s="34">
        <v>1904.7862628575094</v>
      </c>
      <c r="Y780" s="33">
        <v>81111.752799700014</v>
      </c>
      <c r="Z780" s="144">
        <v>0</v>
      </c>
      <c r="AA780" s="34">
        <v>4516.769855124895</v>
      </c>
      <c r="AB780" s="34">
        <v>18960.74580095461</v>
      </c>
      <c r="AC780" s="34">
        <v>9205.36</v>
      </c>
      <c r="AD780" s="34">
        <v>4891.8105874211997</v>
      </c>
      <c r="AE780" s="34">
        <v>965.41</v>
      </c>
      <c r="AF780" s="34">
        <v>38540.09624350071</v>
      </c>
      <c r="AG780" s="136">
        <v>44499</v>
      </c>
      <c r="AH780" s="34">
        <v>49118.7</v>
      </c>
      <c r="AI780" s="34">
        <v>0</v>
      </c>
      <c r="AJ780" s="34">
        <v>4619.7</v>
      </c>
      <c r="AK780" s="34">
        <v>4619.7</v>
      </c>
      <c r="AL780" s="34">
        <v>44499</v>
      </c>
      <c r="AM780" s="34">
        <v>44499</v>
      </c>
      <c r="AN780" s="34">
        <v>0</v>
      </c>
      <c r="AO780" s="34">
        <v>72766.798112000004</v>
      </c>
      <c r="AP780" s="34">
        <v>68147.098112000007</v>
      </c>
      <c r="AQ780" s="34">
        <v>4619.6999999999971</v>
      </c>
      <c r="AR780" s="34">
        <v>-33354</v>
      </c>
      <c r="AS780" s="34">
        <v>0</v>
      </c>
    </row>
    <row r="781" spans="2:45" s="1" customFormat="1" ht="14.25" x14ac:dyDescent="0.2">
      <c r="B781" s="31" t="s">
        <v>4794</v>
      </c>
      <c r="C781" s="32" t="s">
        <v>1172</v>
      </c>
      <c r="D781" s="31" t="s">
        <v>1173</v>
      </c>
      <c r="E781" s="31" t="s">
        <v>13</v>
      </c>
      <c r="F781" s="31" t="s">
        <v>11</v>
      </c>
      <c r="G781" s="31" t="s">
        <v>19</v>
      </c>
      <c r="H781" s="31" t="s">
        <v>36</v>
      </c>
      <c r="I781" s="31" t="s">
        <v>10</v>
      </c>
      <c r="J781" s="31" t="s">
        <v>21</v>
      </c>
      <c r="K781" s="31" t="s">
        <v>1174</v>
      </c>
      <c r="L781" s="33">
        <v>895</v>
      </c>
      <c r="M781" s="150">
        <v>92815.472483999998</v>
      </c>
      <c r="N781" s="34">
        <v>-66329</v>
      </c>
      <c r="O781" s="34">
        <v>44051.304918627378</v>
      </c>
      <c r="P781" s="30">
        <v>50359.472483999998</v>
      </c>
      <c r="Q781" s="35">
        <v>6200.8209319999996</v>
      </c>
      <c r="R781" s="36">
        <v>0</v>
      </c>
      <c r="S781" s="36">
        <v>0</v>
      </c>
      <c r="T781" s="36">
        <v>1790</v>
      </c>
      <c r="U781" s="37">
        <v>1790.0096525807851</v>
      </c>
      <c r="V781" s="38">
        <v>7990.8305845807845</v>
      </c>
      <c r="W781" s="34">
        <v>58350.303068580783</v>
      </c>
      <c r="X781" s="34">
        <v>0</v>
      </c>
      <c r="Y781" s="33">
        <v>58350.303068580783</v>
      </c>
      <c r="Z781" s="144">
        <v>24643.114856503646</v>
      </c>
      <c r="AA781" s="34">
        <v>6105.1619652063246</v>
      </c>
      <c r="AB781" s="34">
        <v>13968.500018603665</v>
      </c>
      <c r="AC781" s="34">
        <v>3751.58</v>
      </c>
      <c r="AD781" s="34">
        <v>153.5</v>
      </c>
      <c r="AE781" s="34">
        <v>9816.69</v>
      </c>
      <c r="AF781" s="34">
        <v>58438.54684031364</v>
      </c>
      <c r="AG781" s="136">
        <v>23373</v>
      </c>
      <c r="AH781" s="34">
        <v>23873</v>
      </c>
      <c r="AI781" s="34">
        <v>0</v>
      </c>
      <c r="AJ781" s="34">
        <v>500</v>
      </c>
      <c r="AK781" s="34">
        <v>500</v>
      </c>
      <c r="AL781" s="34">
        <v>23373</v>
      </c>
      <c r="AM781" s="34">
        <v>23373</v>
      </c>
      <c r="AN781" s="34">
        <v>0</v>
      </c>
      <c r="AO781" s="34">
        <v>50359.472483999998</v>
      </c>
      <c r="AP781" s="34">
        <v>49859.472483999998</v>
      </c>
      <c r="AQ781" s="34">
        <v>500</v>
      </c>
      <c r="AR781" s="34">
        <v>-66329</v>
      </c>
      <c r="AS781" s="34">
        <v>0</v>
      </c>
    </row>
    <row r="782" spans="2:45" s="1" customFormat="1" ht="14.25" x14ac:dyDescent="0.2">
      <c r="B782" s="31" t="s">
        <v>4794</v>
      </c>
      <c r="C782" s="32" t="s">
        <v>2887</v>
      </c>
      <c r="D782" s="31" t="s">
        <v>2888</v>
      </c>
      <c r="E782" s="31" t="s">
        <v>13</v>
      </c>
      <c r="F782" s="31" t="s">
        <v>11</v>
      </c>
      <c r="G782" s="31" t="s">
        <v>19</v>
      </c>
      <c r="H782" s="31" t="s">
        <v>36</v>
      </c>
      <c r="I782" s="31" t="s">
        <v>10</v>
      </c>
      <c r="J782" s="31" t="s">
        <v>12</v>
      </c>
      <c r="K782" s="31" t="s">
        <v>2889</v>
      </c>
      <c r="L782" s="33">
        <v>2227</v>
      </c>
      <c r="M782" s="150">
        <v>125544.126017</v>
      </c>
      <c r="N782" s="34">
        <v>-188928.94</v>
      </c>
      <c r="O782" s="34">
        <v>89756.290152963818</v>
      </c>
      <c r="P782" s="30">
        <v>9532.5986186999944</v>
      </c>
      <c r="Q782" s="35">
        <v>7991.9572340000004</v>
      </c>
      <c r="R782" s="36">
        <v>0</v>
      </c>
      <c r="S782" s="36">
        <v>3627.7956925728217</v>
      </c>
      <c r="T782" s="36">
        <v>63097.262808159649</v>
      </c>
      <c r="U782" s="37">
        <v>66725.418315826086</v>
      </c>
      <c r="V782" s="38">
        <v>74717.375549826087</v>
      </c>
      <c r="W782" s="34">
        <v>84249.974168526081</v>
      </c>
      <c r="X782" s="34">
        <v>82208.172454836633</v>
      </c>
      <c r="Y782" s="33">
        <v>2041.8017136894487</v>
      </c>
      <c r="Z782" s="144">
        <v>0</v>
      </c>
      <c r="AA782" s="34">
        <v>12459.1035844869</v>
      </c>
      <c r="AB782" s="34">
        <v>18036.573933308733</v>
      </c>
      <c r="AC782" s="34">
        <v>9334.94</v>
      </c>
      <c r="AD782" s="34">
        <v>1014.0198264000001</v>
      </c>
      <c r="AE782" s="34">
        <v>73</v>
      </c>
      <c r="AF782" s="34">
        <v>40917.637344195631</v>
      </c>
      <c r="AG782" s="136">
        <v>92263</v>
      </c>
      <c r="AH782" s="34">
        <v>104817.41260169999</v>
      </c>
      <c r="AI782" s="34">
        <v>0</v>
      </c>
      <c r="AJ782" s="34">
        <v>12554.412601700002</v>
      </c>
      <c r="AK782" s="34">
        <v>12554.412601700002</v>
      </c>
      <c r="AL782" s="34">
        <v>92263</v>
      </c>
      <c r="AM782" s="34">
        <v>92263</v>
      </c>
      <c r="AN782" s="34">
        <v>0</v>
      </c>
      <c r="AO782" s="34">
        <v>9532.5986186999944</v>
      </c>
      <c r="AP782" s="34">
        <v>-3021.8139830000073</v>
      </c>
      <c r="AQ782" s="34">
        <v>12554.412601700002</v>
      </c>
      <c r="AR782" s="34">
        <v>-188928.94</v>
      </c>
      <c r="AS782" s="34">
        <v>0</v>
      </c>
    </row>
    <row r="783" spans="2:45" s="1" customFormat="1" ht="14.25" x14ac:dyDescent="0.2">
      <c r="B783" s="31" t="s">
        <v>4794</v>
      </c>
      <c r="C783" s="32" t="s">
        <v>1395</v>
      </c>
      <c r="D783" s="31" t="s">
        <v>1396</v>
      </c>
      <c r="E783" s="31" t="s">
        <v>13</v>
      </c>
      <c r="F783" s="31" t="s">
        <v>11</v>
      </c>
      <c r="G783" s="31" t="s">
        <v>19</v>
      </c>
      <c r="H783" s="31" t="s">
        <v>36</v>
      </c>
      <c r="I783" s="31" t="s">
        <v>10</v>
      </c>
      <c r="J783" s="31" t="s">
        <v>12</v>
      </c>
      <c r="K783" s="31" t="s">
        <v>1397</v>
      </c>
      <c r="L783" s="33">
        <v>2203</v>
      </c>
      <c r="M783" s="150">
        <v>66625.935887</v>
      </c>
      <c r="N783" s="34">
        <v>-27409</v>
      </c>
      <c r="O783" s="34">
        <v>19026.118166813063</v>
      </c>
      <c r="P783" s="30">
        <v>57790.505887000007</v>
      </c>
      <c r="Q783" s="35">
        <v>6626.0190810000004</v>
      </c>
      <c r="R783" s="36">
        <v>0</v>
      </c>
      <c r="S783" s="36">
        <v>4757.4633302875409</v>
      </c>
      <c r="T783" s="36">
        <v>-18.993902729386718</v>
      </c>
      <c r="U783" s="37">
        <v>4738.4949797698564</v>
      </c>
      <c r="V783" s="38">
        <v>11364.514060769856</v>
      </c>
      <c r="W783" s="34">
        <v>69155.019947769862</v>
      </c>
      <c r="X783" s="34">
        <v>8920.2437442875525</v>
      </c>
      <c r="Y783" s="33">
        <v>60234.77620348231</v>
      </c>
      <c r="Z783" s="144">
        <v>0</v>
      </c>
      <c r="AA783" s="34">
        <v>4150.034216535716</v>
      </c>
      <c r="AB783" s="34">
        <v>20034.616318298606</v>
      </c>
      <c r="AC783" s="34">
        <v>9234.34</v>
      </c>
      <c r="AD783" s="34">
        <v>424.0488560626701</v>
      </c>
      <c r="AE783" s="34">
        <v>362.23</v>
      </c>
      <c r="AF783" s="34">
        <v>34205.269390896989</v>
      </c>
      <c r="AG783" s="136">
        <v>4679</v>
      </c>
      <c r="AH783" s="34">
        <v>25241.57</v>
      </c>
      <c r="AI783" s="34">
        <v>0</v>
      </c>
      <c r="AJ783" s="34">
        <v>590</v>
      </c>
      <c r="AK783" s="34">
        <v>590</v>
      </c>
      <c r="AL783" s="34">
        <v>4679</v>
      </c>
      <c r="AM783" s="34">
        <v>24651.57</v>
      </c>
      <c r="AN783" s="34">
        <v>19972.57</v>
      </c>
      <c r="AO783" s="34">
        <v>57790.505887000007</v>
      </c>
      <c r="AP783" s="34">
        <v>37227.935887000007</v>
      </c>
      <c r="AQ783" s="34">
        <v>20562.570000000007</v>
      </c>
      <c r="AR783" s="34">
        <v>-27409</v>
      </c>
      <c r="AS783" s="34">
        <v>0</v>
      </c>
    </row>
    <row r="784" spans="2:45" s="1" customFormat="1" ht="14.25" x14ac:dyDescent="0.2">
      <c r="B784" s="31" t="s">
        <v>4794</v>
      </c>
      <c r="C784" s="32" t="s">
        <v>2072</v>
      </c>
      <c r="D784" s="31" t="s">
        <v>2073</v>
      </c>
      <c r="E784" s="31" t="s">
        <v>13</v>
      </c>
      <c r="F784" s="31" t="s">
        <v>11</v>
      </c>
      <c r="G784" s="31" t="s">
        <v>19</v>
      </c>
      <c r="H784" s="31" t="s">
        <v>36</v>
      </c>
      <c r="I784" s="31" t="s">
        <v>10</v>
      </c>
      <c r="J784" s="31" t="s">
        <v>12</v>
      </c>
      <c r="K784" s="31" t="s">
        <v>2074</v>
      </c>
      <c r="L784" s="33">
        <v>2269</v>
      </c>
      <c r="M784" s="150">
        <v>97651.048599000002</v>
      </c>
      <c r="N784" s="34">
        <v>-28120</v>
      </c>
      <c r="O784" s="34">
        <v>5446.4058672409674</v>
      </c>
      <c r="P784" s="30">
        <v>49141.048599000002</v>
      </c>
      <c r="Q784" s="35">
        <v>2578.1990219999998</v>
      </c>
      <c r="R784" s="36">
        <v>0</v>
      </c>
      <c r="S784" s="36">
        <v>2802.5616948582192</v>
      </c>
      <c r="T784" s="36">
        <v>1735.4383051417808</v>
      </c>
      <c r="U784" s="37">
        <v>4538.0244711796659</v>
      </c>
      <c r="V784" s="38">
        <v>7116.2234931796656</v>
      </c>
      <c r="W784" s="34">
        <v>56257.272092179664</v>
      </c>
      <c r="X784" s="34">
        <v>5254.8031778582153</v>
      </c>
      <c r="Y784" s="33">
        <v>51002.468914321449</v>
      </c>
      <c r="Z784" s="144">
        <v>0</v>
      </c>
      <c r="AA784" s="34">
        <v>5861.6722935969756</v>
      </c>
      <c r="AB784" s="34">
        <v>13274.524981249318</v>
      </c>
      <c r="AC784" s="34">
        <v>9511</v>
      </c>
      <c r="AD784" s="34">
        <v>2799.5365248729604</v>
      </c>
      <c r="AE784" s="34">
        <v>935.46</v>
      </c>
      <c r="AF784" s="34">
        <v>32382.193799719254</v>
      </c>
      <c r="AG784" s="136">
        <v>40768</v>
      </c>
      <c r="AH784" s="34">
        <v>43111</v>
      </c>
      <c r="AI784" s="34">
        <v>157</v>
      </c>
      <c r="AJ784" s="34">
        <v>2500</v>
      </c>
      <c r="AK784" s="34">
        <v>2343</v>
      </c>
      <c r="AL784" s="34">
        <v>40611</v>
      </c>
      <c r="AM784" s="34">
        <v>40611</v>
      </c>
      <c r="AN784" s="34">
        <v>0</v>
      </c>
      <c r="AO784" s="34">
        <v>49141.048599000002</v>
      </c>
      <c r="AP784" s="34">
        <v>46798.048599000002</v>
      </c>
      <c r="AQ784" s="34">
        <v>2343</v>
      </c>
      <c r="AR784" s="34">
        <v>-29115</v>
      </c>
      <c r="AS784" s="34">
        <v>995</v>
      </c>
    </row>
    <row r="785" spans="2:45" s="1" customFormat="1" ht="14.25" x14ac:dyDescent="0.2">
      <c r="B785" s="31" t="s">
        <v>4794</v>
      </c>
      <c r="C785" s="32" t="s">
        <v>1019</v>
      </c>
      <c r="D785" s="31" t="s">
        <v>1020</v>
      </c>
      <c r="E785" s="31" t="s">
        <v>13</v>
      </c>
      <c r="F785" s="31" t="s">
        <v>11</v>
      </c>
      <c r="G785" s="31" t="s">
        <v>19</v>
      </c>
      <c r="H785" s="31" t="s">
        <v>36</v>
      </c>
      <c r="I785" s="31" t="s">
        <v>10</v>
      </c>
      <c r="J785" s="31" t="s">
        <v>14</v>
      </c>
      <c r="K785" s="31" t="s">
        <v>1021</v>
      </c>
      <c r="L785" s="33">
        <v>6313</v>
      </c>
      <c r="M785" s="150">
        <v>157156.10597900001</v>
      </c>
      <c r="N785" s="34">
        <v>3126</v>
      </c>
      <c r="O785" s="34">
        <v>0</v>
      </c>
      <c r="P785" s="30">
        <v>120021.91497900002</v>
      </c>
      <c r="Q785" s="35">
        <v>13631.677240000001</v>
      </c>
      <c r="R785" s="36">
        <v>0</v>
      </c>
      <c r="S785" s="36">
        <v>12282.98999429043</v>
      </c>
      <c r="T785" s="36">
        <v>343.01000570956967</v>
      </c>
      <c r="U785" s="37">
        <v>12626.068085745806</v>
      </c>
      <c r="V785" s="38">
        <v>26257.745325745807</v>
      </c>
      <c r="W785" s="34">
        <v>146279.66030474583</v>
      </c>
      <c r="X785" s="34">
        <v>23030.606239290442</v>
      </c>
      <c r="Y785" s="33">
        <v>123249.05406545539</v>
      </c>
      <c r="Z785" s="144">
        <v>0</v>
      </c>
      <c r="AA785" s="34">
        <v>3427.654084302133</v>
      </c>
      <c r="AB785" s="34">
        <v>53696.703845114804</v>
      </c>
      <c r="AC785" s="34">
        <v>26462.28</v>
      </c>
      <c r="AD785" s="34">
        <v>8889.8717801864004</v>
      </c>
      <c r="AE785" s="34">
        <v>264.43</v>
      </c>
      <c r="AF785" s="34">
        <v>92740.939709603321</v>
      </c>
      <c r="AG785" s="136">
        <v>4081</v>
      </c>
      <c r="AH785" s="34">
        <v>69398.809000000008</v>
      </c>
      <c r="AI785" s="34">
        <v>0</v>
      </c>
      <c r="AJ785" s="34">
        <v>0</v>
      </c>
      <c r="AK785" s="34">
        <v>0</v>
      </c>
      <c r="AL785" s="34">
        <v>4081</v>
      </c>
      <c r="AM785" s="34">
        <v>69398.809000000008</v>
      </c>
      <c r="AN785" s="34">
        <v>65317.809000000008</v>
      </c>
      <c r="AO785" s="34">
        <v>120021.91497900002</v>
      </c>
      <c r="AP785" s="34">
        <v>54704.105979000014</v>
      </c>
      <c r="AQ785" s="34">
        <v>65317.809000000008</v>
      </c>
      <c r="AR785" s="34">
        <v>3126</v>
      </c>
      <c r="AS785" s="34">
        <v>0</v>
      </c>
    </row>
    <row r="786" spans="2:45" s="1" customFormat="1" ht="14.25" x14ac:dyDescent="0.2">
      <c r="B786" s="31" t="s">
        <v>4794</v>
      </c>
      <c r="C786" s="32" t="s">
        <v>1604</v>
      </c>
      <c r="D786" s="31" t="s">
        <v>1605</v>
      </c>
      <c r="E786" s="31" t="s">
        <v>13</v>
      </c>
      <c r="F786" s="31" t="s">
        <v>11</v>
      </c>
      <c r="G786" s="31" t="s">
        <v>19</v>
      </c>
      <c r="H786" s="31" t="s">
        <v>36</v>
      </c>
      <c r="I786" s="31" t="s">
        <v>10</v>
      </c>
      <c r="J786" s="31" t="s">
        <v>12</v>
      </c>
      <c r="K786" s="31" t="s">
        <v>1606</v>
      </c>
      <c r="L786" s="33">
        <v>3093</v>
      </c>
      <c r="M786" s="150">
        <v>184383.15294</v>
      </c>
      <c r="N786" s="34">
        <v>-81220</v>
      </c>
      <c r="O786" s="34">
        <v>54019.9210400394</v>
      </c>
      <c r="P786" s="30">
        <v>103295.82293999998</v>
      </c>
      <c r="Q786" s="35">
        <v>10512.658901000001</v>
      </c>
      <c r="R786" s="36">
        <v>0</v>
      </c>
      <c r="S786" s="36">
        <v>5622.4447508593021</v>
      </c>
      <c r="T786" s="36">
        <v>563.55524914069792</v>
      </c>
      <c r="U786" s="37">
        <v>6186.0333580249926</v>
      </c>
      <c r="V786" s="38">
        <v>16698.692259024992</v>
      </c>
      <c r="W786" s="34">
        <v>119994.51519902497</v>
      </c>
      <c r="X786" s="34">
        <v>10542.083907859298</v>
      </c>
      <c r="Y786" s="33">
        <v>109452.43129116567</v>
      </c>
      <c r="Z786" s="144">
        <v>0</v>
      </c>
      <c r="AA786" s="34">
        <v>3661.3300617385162</v>
      </c>
      <c r="AB786" s="34">
        <v>14184.22115949121</v>
      </c>
      <c r="AC786" s="34">
        <v>12964.97</v>
      </c>
      <c r="AD786" s="34">
        <v>605.24444493749979</v>
      </c>
      <c r="AE786" s="34">
        <v>0</v>
      </c>
      <c r="AF786" s="34">
        <v>31415.765666167226</v>
      </c>
      <c r="AG786" s="136">
        <v>27350</v>
      </c>
      <c r="AH786" s="34">
        <v>49610.67</v>
      </c>
      <c r="AI786" s="34">
        <v>0</v>
      </c>
      <c r="AJ786" s="34">
        <v>15000</v>
      </c>
      <c r="AK786" s="34">
        <v>15000</v>
      </c>
      <c r="AL786" s="34">
        <v>27350</v>
      </c>
      <c r="AM786" s="34">
        <v>34610.67</v>
      </c>
      <c r="AN786" s="34">
        <v>7260.6699999999983</v>
      </c>
      <c r="AO786" s="34">
        <v>103295.82293999998</v>
      </c>
      <c r="AP786" s="34">
        <v>81035.152939999985</v>
      </c>
      <c r="AQ786" s="34">
        <v>22260.67</v>
      </c>
      <c r="AR786" s="34">
        <v>-81220</v>
      </c>
      <c r="AS786" s="34">
        <v>0</v>
      </c>
    </row>
    <row r="787" spans="2:45" s="1" customFormat="1" ht="14.25" x14ac:dyDescent="0.2">
      <c r="B787" s="31" t="s">
        <v>4794</v>
      </c>
      <c r="C787" s="32" t="s">
        <v>641</v>
      </c>
      <c r="D787" s="31" t="s">
        <v>642</v>
      </c>
      <c r="E787" s="31" t="s">
        <v>13</v>
      </c>
      <c r="F787" s="31" t="s">
        <v>11</v>
      </c>
      <c r="G787" s="31" t="s">
        <v>19</v>
      </c>
      <c r="H787" s="31" t="s">
        <v>36</v>
      </c>
      <c r="I787" s="31" t="s">
        <v>10</v>
      </c>
      <c r="J787" s="31" t="s">
        <v>12</v>
      </c>
      <c r="K787" s="31" t="s">
        <v>643</v>
      </c>
      <c r="L787" s="33">
        <v>2166</v>
      </c>
      <c r="M787" s="150">
        <v>31902.789098999998</v>
      </c>
      <c r="N787" s="34">
        <v>-43104</v>
      </c>
      <c r="O787" s="34">
        <v>20416.094530154776</v>
      </c>
      <c r="P787" s="30">
        <v>-43281.391991100005</v>
      </c>
      <c r="Q787" s="35">
        <v>3613.0108399999999</v>
      </c>
      <c r="R787" s="36">
        <v>43281.391991100005</v>
      </c>
      <c r="S787" s="36">
        <v>3443.9857645727511</v>
      </c>
      <c r="T787" s="36">
        <v>14339.57144932267</v>
      </c>
      <c r="U787" s="37">
        <v>61065.278497931366</v>
      </c>
      <c r="V787" s="38">
        <v>64678.289337931368</v>
      </c>
      <c r="W787" s="34">
        <v>64678.289337931368</v>
      </c>
      <c r="X787" s="34">
        <v>26274.044542727534</v>
      </c>
      <c r="Y787" s="33">
        <v>38404.244795203835</v>
      </c>
      <c r="Z787" s="144">
        <v>0</v>
      </c>
      <c r="AA787" s="34">
        <v>4145.6821832489159</v>
      </c>
      <c r="AB787" s="34">
        <v>15770.985532578288</v>
      </c>
      <c r="AC787" s="34">
        <v>9079.25</v>
      </c>
      <c r="AD787" s="34">
        <v>150.72125599999958</v>
      </c>
      <c r="AE787" s="34">
        <v>0</v>
      </c>
      <c r="AF787" s="34">
        <v>29146.638971827204</v>
      </c>
      <c r="AG787" s="136">
        <v>0</v>
      </c>
      <c r="AH787" s="34">
        <v>27427.818909899997</v>
      </c>
      <c r="AI787" s="34">
        <v>0</v>
      </c>
      <c r="AJ787" s="34">
        <v>3190.2789099000001</v>
      </c>
      <c r="AK787" s="34">
        <v>3190.2789099000001</v>
      </c>
      <c r="AL787" s="34">
        <v>0</v>
      </c>
      <c r="AM787" s="34">
        <v>24237.539999999997</v>
      </c>
      <c r="AN787" s="34">
        <v>24237.539999999997</v>
      </c>
      <c r="AO787" s="34">
        <v>-43281.391991100005</v>
      </c>
      <c r="AP787" s="34">
        <v>-70709.210900999999</v>
      </c>
      <c r="AQ787" s="34">
        <v>27427.818909899997</v>
      </c>
      <c r="AR787" s="34">
        <v>-43104</v>
      </c>
      <c r="AS787" s="34">
        <v>0</v>
      </c>
    </row>
    <row r="788" spans="2:45" s="1" customFormat="1" ht="14.25" x14ac:dyDescent="0.2">
      <c r="B788" s="31" t="s">
        <v>4794</v>
      </c>
      <c r="C788" s="32" t="s">
        <v>3778</v>
      </c>
      <c r="D788" s="31" t="s">
        <v>3779</v>
      </c>
      <c r="E788" s="31" t="s">
        <v>13</v>
      </c>
      <c r="F788" s="31" t="s">
        <v>11</v>
      </c>
      <c r="G788" s="31" t="s">
        <v>19</v>
      </c>
      <c r="H788" s="31" t="s">
        <v>36</v>
      </c>
      <c r="I788" s="31" t="s">
        <v>10</v>
      </c>
      <c r="J788" s="31" t="s">
        <v>12</v>
      </c>
      <c r="K788" s="31" t="s">
        <v>3780</v>
      </c>
      <c r="L788" s="33">
        <v>2310</v>
      </c>
      <c r="M788" s="150">
        <v>119807.63020999999</v>
      </c>
      <c r="N788" s="34">
        <v>42672</v>
      </c>
      <c r="O788" s="34">
        <v>0</v>
      </c>
      <c r="P788" s="30">
        <v>159602.53020999997</v>
      </c>
      <c r="Q788" s="35">
        <v>2338.797705</v>
      </c>
      <c r="R788" s="36">
        <v>0</v>
      </c>
      <c r="S788" s="36">
        <v>0</v>
      </c>
      <c r="T788" s="36">
        <v>4620</v>
      </c>
      <c r="U788" s="37">
        <v>4620.0249133649313</v>
      </c>
      <c r="V788" s="38">
        <v>6958.8226183649313</v>
      </c>
      <c r="W788" s="34">
        <v>166561.35282836491</v>
      </c>
      <c r="X788" s="34">
        <v>0</v>
      </c>
      <c r="Y788" s="33">
        <v>166561.35282836491</v>
      </c>
      <c r="Z788" s="144">
        <v>0</v>
      </c>
      <c r="AA788" s="34">
        <v>3415.1919599763996</v>
      </c>
      <c r="AB788" s="34">
        <v>13499.120625465215</v>
      </c>
      <c r="AC788" s="34">
        <v>9682.86</v>
      </c>
      <c r="AD788" s="34">
        <v>1918.7401050999997</v>
      </c>
      <c r="AE788" s="34">
        <v>0</v>
      </c>
      <c r="AF788" s="34">
        <v>28515.912690541612</v>
      </c>
      <c r="AG788" s="136">
        <v>8479</v>
      </c>
      <c r="AH788" s="34">
        <v>27554.899999999998</v>
      </c>
      <c r="AI788" s="34">
        <v>1706</v>
      </c>
      <c r="AJ788" s="34">
        <v>1706</v>
      </c>
      <c r="AK788" s="34">
        <v>0</v>
      </c>
      <c r="AL788" s="34">
        <v>6773</v>
      </c>
      <c r="AM788" s="34">
        <v>25848.899999999998</v>
      </c>
      <c r="AN788" s="34">
        <v>19075.899999999998</v>
      </c>
      <c r="AO788" s="34">
        <v>159602.53020999997</v>
      </c>
      <c r="AP788" s="34">
        <v>140526.63020999997</v>
      </c>
      <c r="AQ788" s="34">
        <v>19075.899999999994</v>
      </c>
      <c r="AR788" s="34">
        <v>-50754</v>
      </c>
      <c r="AS788" s="34">
        <v>93426</v>
      </c>
    </row>
    <row r="789" spans="2:45" s="1" customFormat="1" ht="14.25" x14ac:dyDescent="0.2">
      <c r="B789" s="31" t="s">
        <v>4794</v>
      </c>
      <c r="C789" s="32" t="s">
        <v>1367</v>
      </c>
      <c r="D789" s="31" t="s">
        <v>1368</v>
      </c>
      <c r="E789" s="31" t="s">
        <v>13</v>
      </c>
      <c r="F789" s="31" t="s">
        <v>11</v>
      </c>
      <c r="G789" s="31" t="s">
        <v>19</v>
      </c>
      <c r="H789" s="31" t="s">
        <v>36</v>
      </c>
      <c r="I789" s="31" t="s">
        <v>10</v>
      </c>
      <c r="J789" s="31" t="s">
        <v>12</v>
      </c>
      <c r="K789" s="31" t="s">
        <v>1369</v>
      </c>
      <c r="L789" s="33">
        <v>2807</v>
      </c>
      <c r="M789" s="150">
        <v>112170.604204</v>
      </c>
      <c r="N789" s="34">
        <v>-72020</v>
      </c>
      <c r="O789" s="34">
        <v>28332.917681152929</v>
      </c>
      <c r="P789" s="30">
        <v>101480.604204</v>
      </c>
      <c r="Q789" s="35">
        <v>12220.04636</v>
      </c>
      <c r="R789" s="36">
        <v>0</v>
      </c>
      <c r="S789" s="36">
        <v>7583.4721634314828</v>
      </c>
      <c r="T789" s="36">
        <v>-106.43489512788983</v>
      </c>
      <c r="U789" s="37">
        <v>7477.0775882512271</v>
      </c>
      <c r="V789" s="38">
        <v>19697.123948251228</v>
      </c>
      <c r="W789" s="34">
        <v>121177.72815225123</v>
      </c>
      <c r="X789" s="34">
        <v>14219.01030643149</v>
      </c>
      <c r="Y789" s="33">
        <v>106958.71784581974</v>
      </c>
      <c r="Z789" s="144">
        <v>0</v>
      </c>
      <c r="AA789" s="34">
        <v>2469.8576952840272</v>
      </c>
      <c r="AB789" s="34">
        <v>16077.77163062748</v>
      </c>
      <c r="AC789" s="34">
        <v>11766.14</v>
      </c>
      <c r="AD789" s="34">
        <v>1782.08248</v>
      </c>
      <c r="AE789" s="34">
        <v>0</v>
      </c>
      <c r="AF789" s="34">
        <v>32095.851805911509</v>
      </c>
      <c r="AG789" s="136">
        <v>81013</v>
      </c>
      <c r="AH789" s="34">
        <v>81013</v>
      </c>
      <c r="AI789" s="34">
        <v>5616</v>
      </c>
      <c r="AJ789" s="34">
        <v>5616</v>
      </c>
      <c r="AK789" s="34">
        <v>0</v>
      </c>
      <c r="AL789" s="34">
        <v>75397</v>
      </c>
      <c r="AM789" s="34">
        <v>75397</v>
      </c>
      <c r="AN789" s="34">
        <v>0</v>
      </c>
      <c r="AO789" s="34">
        <v>101480.604204</v>
      </c>
      <c r="AP789" s="34">
        <v>101480.604204</v>
      </c>
      <c r="AQ789" s="34">
        <v>0</v>
      </c>
      <c r="AR789" s="34">
        <v>-72020</v>
      </c>
      <c r="AS789" s="34">
        <v>0</v>
      </c>
    </row>
    <row r="790" spans="2:45" s="1" customFormat="1" ht="14.25" x14ac:dyDescent="0.2">
      <c r="B790" s="31" t="s">
        <v>4794</v>
      </c>
      <c r="C790" s="32" t="s">
        <v>745</v>
      </c>
      <c r="D790" s="31" t="s">
        <v>746</v>
      </c>
      <c r="E790" s="31" t="s">
        <v>13</v>
      </c>
      <c r="F790" s="31" t="s">
        <v>11</v>
      </c>
      <c r="G790" s="31" t="s">
        <v>19</v>
      </c>
      <c r="H790" s="31" t="s">
        <v>36</v>
      </c>
      <c r="I790" s="31" t="s">
        <v>10</v>
      </c>
      <c r="J790" s="31" t="s">
        <v>21</v>
      </c>
      <c r="K790" s="31" t="s">
        <v>747</v>
      </c>
      <c r="L790" s="33">
        <v>153</v>
      </c>
      <c r="M790" s="150">
        <v>19279.283224999999</v>
      </c>
      <c r="N790" s="34">
        <v>11954</v>
      </c>
      <c r="O790" s="34">
        <v>0</v>
      </c>
      <c r="P790" s="30">
        <v>5730.7762249999978</v>
      </c>
      <c r="Q790" s="35">
        <v>927.11222999999995</v>
      </c>
      <c r="R790" s="36">
        <v>0</v>
      </c>
      <c r="S790" s="36">
        <v>179.76463200006904</v>
      </c>
      <c r="T790" s="36">
        <v>126.23536799993096</v>
      </c>
      <c r="U790" s="37">
        <v>306.00165010598892</v>
      </c>
      <c r="V790" s="38">
        <v>1233.1138801059888</v>
      </c>
      <c r="W790" s="34">
        <v>6963.8901051059865</v>
      </c>
      <c r="X790" s="34">
        <v>337.05868500006909</v>
      </c>
      <c r="Y790" s="33">
        <v>6626.8314201059175</v>
      </c>
      <c r="Z790" s="144">
        <v>0</v>
      </c>
      <c r="AA790" s="34">
        <v>1485.7165376577227</v>
      </c>
      <c r="AB790" s="34">
        <v>1460.5033105139769</v>
      </c>
      <c r="AC790" s="34">
        <v>1319.8200000000002</v>
      </c>
      <c r="AD790" s="34">
        <v>103</v>
      </c>
      <c r="AE790" s="34">
        <v>0</v>
      </c>
      <c r="AF790" s="34">
        <v>4369.0398481717002</v>
      </c>
      <c r="AG790" s="136">
        <v>0</v>
      </c>
      <c r="AH790" s="34">
        <v>1496.4929999999997</v>
      </c>
      <c r="AI790" s="34">
        <v>0</v>
      </c>
      <c r="AJ790" s="34">
        <v>0</v>
      </c>
      <c r="AK790" s="34">
        <v>0</v>
      </c>
      <c r="AL790" s="34">
        <v>0</v>
      </c>
      <c r="AM790" s="34">
        <v>1496.4929999999997</v>
      </c>
      <c r="AN790" s="34">
        <v>1496.4929999999997</v>
      </c>
      <c r="AO790" s="34">
        <v>5730.7762249999978</v>
      </c>
      <c r="AP790" s="34">
        <v>4234.2832249999983</v>
      </c>
      <c r="AQ790" s="34">
        <v>1496.4929999999995</v>
      </c>
      <c r="AR790" s="34">
        <v>11954</v>
      </c>
      <c r="AS790" s="34">
        <v>0</v>
      </c>
    </row>
    <row r="791" spans="2:45" s="1" customFormat="1" ht="14.25" x14ac:dyDescent="0.2">
      <c r="B791" s="31" t="s">
        <v>4794</v>
      </c>
      <c r="C791" s="32" t="s">
        <v>910</v>
      </c>
      <c r="D791" s="31" t="s">
        <v>911</v>
      </c>
      <c r="E791" s="31" t="s">
        <v>13</v>
      </c>
      <c r="F791" s="31" t="s">
        <v>11</v>
      </c>
      <c r="G791" s="31" t="s">
        <v>19</v>
      </c>
      <c r="H791" s="31" t="s">
        <v>36</v>
      </c>
      <c r="I791" s="31" t="s">
        <v>10</v>
      </c>
      <c r="J791" s="31" t="s">
        <v>12</v>
      </c>
      <c r="K791" s="31" t="s">
        <v>912</v>
      </c>
      <c r="L791" s="33">
        <v>1784</v>
      </c>
      <c r="M791" s="150">
        <v>50728.546937999992</v>
      </c>
      <c r="N791" s="34">
        <v>-1299</v>
      </c>
      <c r="O791" s="34">
        <v>0</v>
      </c>
      <c r="P791" s="30">
        <v>42769.506937999991</v>
      </c>
      <c r="Q791" s="35">
        <v>2757.5251330000001</v>
      </c>
      <c r="R791" s="36">
        <v>0</v>
      </c>
      <c r="S791" s="36">
        <v>2143.2826742865373</v>
      </c>
      <c r="T791" s="36">
        <v>1424.7173257134627</v>
      </c>
      <c r="U791" s="37">
        <v>3568.0192404515315</v>
      </c>
      <c r="V791" s="38">
        <v>6325.544373451532</v>
      </c>
      <c r="W791" s="34">
        <v>49095.05131145152</v>
      </c>
      <c r="X791" s="34">
        <v>4018.6550142865308</v>
      </c>
      <c r="Y791" s="33">
        <v>45076.396297164989</v>
      </c>
      <c r="Z791" s="144">
        <v>0</v>
      </c>
      <c r="AA791" s="34">
        <v>2986.1878477233668</v>
      </c>
      <c r="AB791" s="34">
        <v>10601.932948912099</v>
      </c>
      <c r="AC791" s="34">
        <v>7478.02</v>
      </c>
      <c r="AD791" s="34">
        <v>0</v>
      </c>
      <c r="AE791" s="34">
        <v>0</v>
      </c>
      <c r="AF791" s="34">
        <v>21066.140796635467</v>
      </c>
      <c r="AG791" s="136">
        <v>9254</v>
      </c>
      <c r="AH791" s="34">
        <v>20868.96</v>
      </c>
      <c r="AI791" s="34">
        <v>0</v>
      </c>
      <c r="AJ791" s="34">
        <v>906</v>
      </c>
      <c r="AK791" s="34">
        <v>906</v>
      </c>
      <c r="AL791" s="34">
        <v>9254</v>
      </c>
      <c r="AM791" s="34">
        <v>19962.96</v>
      </c>
      <c r="AN791" s="34">
        <v>10708.96</v>
      </c>
      <c r="AO791" s="34">
        <v>42769.506937999991</v>
      </c>
      <c r="AP791" s="34">
        <v>31154.546937999992</v>
      </c>
      <c r="AQ791" s="34">
        <v>11614.96</v>
      </c>
      <c r="AR791" s="34">
        <v>-1299</v>
      </c>
      <c r="AS791" s="34">
        <v>0</v>
      </c>
    </row>
    <row r="792" spans="2:45" s="1" customFormat="1" ht="14.25" x14ac:dyDescent="0.2">
      <c r="B792" s="31" t="s">
        <v>4794</v>
      </c>
      <c r="C792" s="32" t="s">
        <v>3260</v>
      </c>
      <c r="D792" s="31" t="s">
        <v>3261</v>
      </c>
      <c r="E792" s="31" t="s">
        <v>13</v>
      </c>
      <c r="F792" s="31" t="s">
        <v>11</v>
      </c>
      <c r="G792" s="31" t="s">
        <v>19</v>
      </c>
      <c r="H792" s="31" t="s">
        <v>36</v>
      </c>
      <c r="I792" s="31" t="s">
        <v>10</v>
      </c>
      <c r="J792" s="31" t="s">
        <v>21</v>
      </c>
      <c r="K792" s="31" t="s">
        <v>3262</v>
      </c>
      <c r="L792" s="33">
        <v>535</v>
      </c>
      <c r="M792" s="150">
        <v>24752.456637000003</v>
      </c>
      <c r="N792" s="34">
        <v>54237</v>
      </c>
      <c r="O792" s="34">
        <v>0</v>
      </c>
      <c r="P792" s="30">
        <v>84222.291636999988</v>
      </c>
      <c r="Q792" s="35">
        <v>1235.501634</v>
      </c>
      <c r="R792" s="36">
        <v>0</v>
      </c>
      <c r="S792" s="36">
        <v>482.47990857161381</v>
      </c>
      <c r="T792" s="36">
        <v>587.52009142838619</v>
      </c>
      <c r="U792" s="37">
        <v>1070.0057699784581</v>
      </c>
      <c r="V792" s="38">
        <v>2305.5074039784581</v>
      </c>
      <c r="W792" s="34">
        <v>86527.79904097844</v>
      </c>
      <c r="X792" s="34">
        <v>904.64982857160794</v>
      </c>
      <c r="Y792" s="33">
        <v>85623.149212406832</v>
      </c>
      <c r="Z792" s="144">
        <v>0</v>
      </c>
      <c r="AA792" s="34">
        <v>5105.1803487677016</v>
      </c>
      <c r="AB792" s="34">
        <v>4458.0833094100126</v>
      </c>
      <c r="AC792" s="34">
        <v>2242.5700000000002</v>
      </c>
      <c r="AD792" s="34">
        <v>395.79407479524991</v>
      </c>
      <c r="AE792" s="34">
        <v>970.74</v>
      </c>
      <c r="AF792" s="34">
        <v>13172.367732972965</v>
      </c>
      <c r="AG792" s="136">
        <v>0</v>
      </c>
      <c r="AH792" s="34">
        <v>5232.8349999999991</v>
      </c>
      <c r="AI792" s="34">
        <v>0</v>
      </c>
      <c r="AJ792" s="34">
        <v>0</v>
      </c>
      <c r="AK792" s="34">
        <v>0</v>
      </c>
      <c r="AL792" s="34">
        <v>0</v>
      </c>
      <c r="AM792" s="34">
        <v>5232.8349999999991</v>
      </c>
      <c r="AN792" s="34">
        <v>5232.8349999999991</v>
      </c>
      <c r="AO792" s="34">
        <v>84222.291636999988</v>
      </c>
      <c r="AP792" s="34">
        <v>78989.456636999996</v>
      </c>
      <c r="AQ792" s="34">
        <v>5232.8349999999919</v>
      </c>
      <c r="AR792" s="34">
        <v>54237</v>
      </c>
      <c r="AS792" s="34">
        <v>0</v>
      </c>
    </row>
    <row r="793" spans="2:45" s="1" customFormat="1" ht="14.25" x14ac:dyDescent="0.2">
      <c r="B793" s="31" t="s">
        <v>4794</v>
      </c>
      <c r="C793" s="32" t="s">
        <v>4644</v>
      </c>
      <c r="D793" s="31" t="s">
        <v>4645</v>
      </c>
      <c r="E793" s="31" t="s">
        <v>13</v>
      </c>
      <c r="F793" s="31" t="s">
        <v>11</v>
      </c>
      <c r="G793" s="31" t="s">
        <v>19</v>
      </c>
      <c r="H793" s="31" t="s">
        <v>36</v>
      </c>
      <c r="I793" s="31" t="s">
        <v>10</v>
      </c>
      <c r="J793" s="31" t="s">
        <v>12</v>
      </c>
      <c r="K793" s="31" t="s">
        <v>4646</v>
      </c>
      <c r="L793" s="33">
        <v>3434</v>
      </c>
      <c r="M793" s="150">
        <v>173303.45919899998</v>
      </c>
      <c r="N793" s="34">
        <v>-146291.22</v>
      </c>
      <c r="O793" s="34">
        <v>88644.179828110733</v>
      </c>
      <c r="P793" s="30">
        <v>49739.439198999957</v>
      </c>
      <c r="Q793" s="35">
        <v>9933.6447439999993</v>
      </c>
      <c r="R793" s="36">
        <v>0</v>
      </c>
      <c r="S793" s="36">
        <v>7637.3358822886466</v>
      </c>
      <c r="T793" s="36">
        <v>29082.247166151439</v>
      </c>
      <c r="U793" s="37">
        <v>36719.781058910346</v>
      </c>
      <c r="V793" s="38">
        <v>46653.425802910344</v>
      </c>
      <c r="W793" s="34">
        <v>96392.865001910308</v>
      </c>
      <c r="X793" s="34">
        <v>49973.769561399436</v>
      </c>
      <c r="Y793" s="33">
        <v>46419.095440510871</v>
      </c>
      <c r="Z793" s="144">
        <v>0</v>
      </c>
      <c r="AA793" s="34">
        <v>2973.5627058562945</v>
      </c>
      <c r="AB793" s="34">
        <v>17604.63906495678</v>
      </c>
      <c r="AC793" s="34">
        <v>14394.34</v>
      </c>
      <c r="AD793" s="34">
        <v>0</v>
      </c>
      <c r="AE793" s="34">
        <v>174.32</v>
      </c>
      <c r="AF793" s="34">
        <v>35146.86177081307</v>
      </c>
      <c r="AG793" s="136">
        <v>111213</v>
      </c>
      <c r="AH793" s="34">
        <v>118888.2</v>
      </c>
      <c r="AI793" s="34">
        <v>0</v>
      </c>
      <c r="AJ793" s="34">
        <v>7675.2000000000007</v>
      </c>
      <c r="AK793" s="34">
        <v>7675.2000000000007</v>
      </c>
      <c r="AL793" s="34">
        <v>111213</v>
      </c>
      <c r="AM793" s="34">
        <v>111213</v>
      </c>
      <c r="AN793" s="34">
        <v>0</v>
      </c>
      <c r="AO793" s="34">
        <v>49739.439198999957</v>
      </c>
      <c r="AP793" s="34">
        <v>42064.23919899996</v>
      </c>
      <c r="AQ793" s="34">
        <v>7675.1999999999971</v>
      </c>
      <c r="AR793" s="34">
        <v>-146291.22</v>
      </c>
      <c r="AS793" s="34">
        <v>0</v>
      </c>
    </row>
    <row r="794" spans="2:45" s="1" customFormat="1" ht="14.25" x14ac:dyDescent="0.2">
      <c r="B794" s="31" t="s">
        <v>4794</v>
      </c>
      <c r="C794" s="32" t="s">
        <v>4260</v>
      </c>
      <c r="D794" s="31" t="s">
        <v>4261</v>
      </c>
      <c r="E794" s="31" t="s">
        <v>13</v>
      </c>
      <c r="F794" s="31" t="s">
        <v>11</v>
      </c>
      <c r="G794" s="31" t="s">
        <v>19</v>
      </c>
      <c r="H794" s="31" t="s">
        <v>36</v>
      </c>
      <c r="I794" s="31" t="s">
        <v>10</v>
      </c>
      <c r="J794" s="31" t="s">
        <v>16</v>
      </c>
      <c r="K794" s="31" t="s">
        <v>4262</v>
      </c>
      <c r="L794" s="33">
        <v>11393</v>
      </c>
      <c r="M794" s="150">
        <v>745056.29201400001</v>
      </c>
      <c r="N794" s="34">
        <v>-362737</v>
      </c>
      <c r="O794" s="34">
        <v>109325.39363222335</v>
      </c>
      <c r="P794" s="30">
        <v>477498.50201399997</v>
      </c>
      <c r="Q794" s="35">
        <v>58168.296842999996</v>
      </c>
      <c r="R794" s="36">
        <v>0</v>
      </c>
      <c r="S794" s="36">
        <v>18352.842955435619</v>
      </c>
      <c r="T794" s="36">
        <v>4433.1570445643811</v>
      </c>
      <c r="U794" s="37">
        <v>22786.122873578639</v>
      </c>
      <c r="V794" s="38">
        <v>80954.419716578632</v>
      </c>
      <c r="W794" s="34">
        <v>558452.92173057864</v>
      </c>
      <c r="X794" s="34">
        <v>34411.580541435629</v>
      </c>
      <c r="Y794" s="33">
        <v>524041.34118914302</v>
      </c>
      <c r="Z794" s="144">
        <v>0</v>
      </c>
      <c r="AA794" s="34">
        <v>44012.967146996743</v>
      </c>
      <c r="AB794" s="34">
        <v>72908.668800270359</v>
      </c>
      <c r="AC794" s="34">
        <v>47756.19</v>
      </c>
      <c r="AD794" s="34">
        <v>4485.8602978253348</v>
      </c>
      <c r="AE794" s="34">
        <v>3257.24</v>
      </c>
      <c r="AF794" s="34">
        <v>172420.92624509244</v>
      </c>
      <c r="AG794" s="136">
        <v>84127</v>
      </c>
      <c r="AH794" s="34">
        <v>147431.21</v>
      </c>
      <c r="AI794" s="34">
        <v>0</v>
      </c>
      <c r="AJ794" s="34">
        <v>19032.100000000002</v>
      </c>
      <c r="AK794" s="34">
        <v>19032.100000000002</v>
      </c>
      <c r="AL794" s="34">
        <v>84127</v>
      </c>
      <c r="AM794" s="34">
        <v>128399.11</v>
      </c>
      <c r="AN794" s="34">
        <v>44272.11</v>
      </c>
      <c r="AO794" s="34">
        <v>477498.50201399997</v>
      </c>
      <c r="AP794" s="34">
        <v>414194.29201400001</v>
      </c>
      <c r="AQ794" s="34">
        <v>63304.209999999963</v>
      </c>
      <c r="AR794" s="34">
        <v>-362737</v>
      </c>
      <c r="AS794" s="34">
        <v>0</v>
      </c>
    </row>
    <row r="795" spans="2:45" s="1" customFormat="1" ht="14.25" x14ac:dyDescent="0.2">
      <c r="B795" s="31" t="s">
        <v>4794</v>
      </c>
      <c r="C795" s="32" t="s">
        <v>4401</v>
      </c>
      <c r="D795" s="31" t="s">
        <v>4402</v>
      </c>
      <c r="E795" s="31" t="s">
        <v>13</v>
      </c>
      <c r="F795" s="31" t="s">
        <v>11</v>
      </c>
      <c r="G795" s="31" t="s">
        <v>19</v>
      </c>
      <c r="H795" s="31" t="s">
        <v>36</v>
      </c>
      <c r="I795" s="31" t="s">
        <v>10</v>
      </c>
      <c r="J795" s="31" t="s">
        <v>21</v>
      </c>
      <c r="K795" s="31" t="s">
        <v>4403</v>
      </c>
      <c r="L795" s="33">
        <v>530</v>
      </c>
      <c r="M795" s="150">
        <v>30148.375881</v>
      </c>
      <c r="N795" s="34">
        <v>-39</v>
      </c>
      <c r="O795" s="34">
        <v>0</v>
      </c>
      <c r="P795" s="30">
        <v>36002.213469099996</v>
      </c>
      <c r="Q795" s="35">
        <v>675.77693299999999</v>
      </c>
      <c r="R795" s="36">
        <v>0</v>
      </c>
      <c r="S795" s="36">
        <v>513.45838742876856</v>
      </c>
      <c r="T795" s="36">
        <v>546.54161257123144</v>
      </c>
      <c r="U795" s="37">
        <v>1060.0057160534257</v>
      </c>
      <c r="V795" s="38">
        <v>1735.7826490534258</v>
      </c>
      <c r="W795" s="34">
        <v>37737.996118153424</v>
      </c>
      <c r="X795" s="34">
        <v>962.73447642876999</v>
      </c>
      <c r="Y795" s="33">
        <v>36775.261641724654</v>
      </c>
      <c r="Z795" s="144">
        <v>0</v>
      </c>
      <c r="AA795" s="34">
        <v>2128.5546130437433</v>
      </c>
      <c r="AB795" s="34">
        <v>3866.8443531110884</v>
      </c>
      <c r="AC795" s="34">
        <v>3920.67</v>
      </c>
      <c r="AD795" s="34">
        <v>698.5</v>
      </c>
      <c r="AE795" s="34">
        <v>239.44</v>
      </c>
      <c r="AF795" s="34">
        <v>10854.008966154832</v>
      </c>
      <c r="AG795" s="136">
        <v>13686</v>
      </c>
      <c r="AH795" s="34">
        <v>15700.837588099999</v>
      </c>
      <c r="AI795" s="34">
        <v>1000</v>
      </c>
      <c r="AJ795" s="34">
        <v>3014.8375881000002</v>
      </c>
      <c r="AK795" s="34">
        <v>2014.8375881000002</v>
      </c>
      <c r="AL795" s="34">
        <v>12686</v>
      </c>
      <c r="AM795" s="34">
        <v>12686</v>
      </c>
      <c r="AN795" s="34">
        <v>0</v>
      </c>
      <c r="AO795" s="34">
        <v>36002.213469099996</v>
      </c>
      <c r="AP795" s="34">
        <v>33987.375880999993</v>
      </c>
      <c r="AQ795" s="34">
        <v>2014.8375881000029</v>
      </c>
      <c r="AR795" s="34">
        <v>-39</v>
      </c>
      <c r="AS795" s="34">
        <v>0</v>
      </c>
    </row>
    <row r="796" spans="2:45" s="1" customFormat="1" ht="14.25" x14ac:dyDescent="0.2">
      <c r="B796" s="31" t="s">
        <v>4794</v>
      </c>
      <c r="C796" s="32" t="s">
        <v>4218</v>
      </c>
      <c r="D796" s="31" t="s">
        <v>4219</v>
      </c>
      <c r="E796" s="31" t="s">
        <v>13</v>
      </c>
      <c r="F796" s="31" t="s">
        <v>11</v>
      </c>
      <c r="G796" s="31" t="s">
        <v>19</v>
      </c>
      <c r="H796" s="31" t="s">
        <v>36</v>
      </c>
      <c r="I796" s="31" t="s">
        <v>10</v>
      </c>
      <c r="J796" s="31" t="s">
        <v>21</v>
      </c>
      <c r="K796" s="31" t="s">
        <v>4220</v>
      </c>
      <c r="L796" s="33">
        <v>743</v>
      </c>
      <c r="M796" s="150">
        <v>152529.461992</v>
      </c>
      <c r="N796" s="34">
        <v>-49308</v>
      </c>
      <c r="O796" s="34">
        <v>18079.587420148353</v>
      </c>
      <c r="P796" s="30">
        <v>116438.461992</v>
      </c>
      <c r="Q796" s="35">
        <v>6021.8181830000003</v>
      </c>
      <c r="R796" s="36">
        <v>0</v>
      </c>
      <c r="S796" s="36">
        <v>515.44961371448369</v>
      </c>
      <c r="T796" s="36">
        <v>970.55038628551631</v>
      </c>
      <c r="U796" s="37">
        <v>1486.0080132598025</v>
      </c>
      <c r="V796" s="38">
        <v>7507.8261962598026</v>
      </c>
      <c r="W796" s="34">
        <v>123946.2881882598</v>
      </c>
      <c r="X796" s="34">
        <v>966.46802571449371</v>
      </c>
      <c r="Y796" s="33">
        <v>122979.82016254531</v>
      </c>
      <c r="Z796" s="144">
        <v>78289.665687499539</v>
      </c>
      <c r="AA796" s="34">
        <v>24322.77761546458</v>
      </c>
      <c r="AB796" s="34">
        <v>18264.871921795901</v>
      </c>
      <c r="AC796" s="34">
        <v>3114.44</v>
      </c>
      <c r="AD796" s="34">
        <v>1515.71</v>
      </c>
      <c r="AE796" s="34">
        <v>10122.93</v>
      </c>
      <c r="AF796" s="34">
        <v>135630.39522476002</v>
      </c>
      <c r="AG796" s="136">
        <v>17032</v>
      </c>
      <c r="AH796" s="34">
        <v>23997</v>
      </c>
      <c r="AI796" s="34">
        <v>0</v>
      </c>
      <c r="AJ796" s="34">
        <v>6965</v>
      </c>
      <c r="AK796" s="34">
        <v>6965</v>
      </c>
      <c r="AL796" s="34">
        <v>17032</v>
      </c>
      <c r="AM796" s="34">
        <v>17032</v>
      </c>
      <c r="AN796" s="34">
        <v>0</v>
      </c>
      <c r="AO796" s="34">
        <v>116438.461992</v>
      </c>
      <c r="AP796" s="34">
        <v>109473.461992</v>
      </c>
      <c r="AQ796" s="34">
        <v>6965</v>
      </c>
      <c r="AR796" s="34">
        <v>-49308</v>
      </c>
      <c r="AS796" s="34">
        <v>0</v>
      </c>
    </row>
    <row r="797" spans="2:45" s="1" customFormat="1" ht="14.25" x14ac:dyDescent="0.2">
      <c r="B797" s="31" t="s">
        <v>4794</v>
      </c>
      <c r="C797" s="32" t="s">
        <v>1800</v>
      </c>
      <c r="D797" s="31" t="s">
        <v>1801</v>
      </c>
      <c r="E797" s="31" t="s">
        <v>13</v>
      </c>
      <c r="F797" s="31" t="s">
        <v>11</v>
      </c>
      <c r="G797" s="31" t="s">
        <v>19</v>
      </c>
      <c r="H797" s="31" t="s">
        <v>36</v>
      </c>
      <c r="I797" s="31" t="s">
        <v>10</v>
      </c>
      <c r="J797" s="31" t="s">
        <v>12</v>
      </c>
      <c r="K797" s="31" t="s">
        <v>1802</v>
      </c>
      <c r="L797" s="33">
        <v>2805</v>
      </c>
      <c r="M797" s="150">
        <v>97573.342879000003</v>
      </c>
      <c r="N797" s="34">
        <v>-28947</v>
      </c>
      <c r="O797" s="34">
        <v>2005.18836229313</v>
      </c>
      <c r="P797" s="30">
        <v>77403.292879000001</v>
      </c>
      <c r="Q797" s="35">
        <v>8148.268736</v>
      </c>
      <c r="R797" s="36">
        <v>0</v>
      </c>
      <c r="S797" s="36">
        <v>4035.2184480015494</v>
      </c>
      <c r="T797" s="36">
        <v>1574.7815519984506</v>
      </c>
      <c r="U797" s="37">
        <v>5610.0302519431307</v>
      </c>
      <c r="V797" s="38">
        <v>13758.29898794313</v>
      </c>
      <c r="W797" s="34">
        <v>91161.591866943127</v>
      </c>
      <c r="X797" s="34">
        <v>7566.0345900015527</v>
      </c>
      <c r="Y797" s="33">
        <v>83595.557276941574</v>
      </c>
      <c r="Z797" s="144">
        <v>0</v>
      </c>
      <c r="AA797" s="34">
        <v>6275.5266314279615</v>
      </c>
      <c r="AB797" s="34">
        <v>14603.460006071717</v>
      </c>
      <c r="AC797" s="34">
        <v>11757.75</v>
      </c>
      <c r="AD797" s="34">
        <v>7678.3300645375011</v>
      </c>
      <c r="AE797" s="34">
        <v>1824.87</v>
      </c>
      <c r="AF797" s="34">
        <v>42139.936702037179</v>
      </c>
      <c r="AG797" s="136">
        <v>20698</v>
      </c>
      <c r="AH797" s="34">
        <v>33137.949999999997</v>
      </c>
      <c r="AI797" s="34">
        <v>0</v>
      </c>
      <c r="AJ797" s="34">
        <v>1750</v>
      </c>
      <c r="AK797" s="34">
        <v>1750</v>
      </c>
      <c r="AL797" s="34">
        <v>20698</v>
      </c>
      <c r="AM797" s="34">
        <v>31387.949999999997</v>
      </c>
      <c r="AN797" s="34">
        <v>10689.949999999997</v>
      </c>
      <c r="AO797" s="34">
        <v>77403.292879000001</v>
      </c>
      <c r="AP797" s="34">
        <v>64963.342879000003</v>
      </c>
      <c r="AQ797" s="34">
        <v>12439.949999999997</v>
      </c>
      <c r="AR797" s="34">
        <v>-28947</v>
      </c>
      <c r="AS797" s="34">
        <v>0</v>
      </c>
    </row>
    <row r="798" spans="2:45" s="1" customFormat="1" ht="14.25" x14ac:dyDescent="0.2">
      <c r="B798" s="31" t="s">
        <v>4794</v>
      </c>
      <c r="C798" s="32" t="s">
        <v>4686</v>
      </c>
      <c r="D798" s="31" t="s">
        <v>4687</v>
      </c>
      <c r="E798" s="31" t="s">
        <v>13</v>
      </c>
      <c r="F798" s="31" t="s">
        <v>11</v>
      </c>
      <c r="G798" s="31" t="s">
        <v>19</v>
      </c>
      <c r="H798" s="31" t="s">
        <v>36</v>
      </c>
      <c r="I798" s="31" t="s">
        <v>10</v>
      </c>
      <c r="J798" s="31" t="s">
        <v>14</v>
      </c>
      <c r="K798" s="31" t="s">
        <v>4688</v>
      </c>
      <c r="L798" s="33">
        <v>5580</v>
      </c>
      <c r="M798" s="150">
        <v>110465.40706500001</v>
      </c>
      <c r="N798" s="34">
        <v>27938.52</v>
      </c>
      <c r="O798" s="34">
        <v>0</v>
      </c>
      <c r="P798" s="30">
        <v>178729.867065</v>
      </c>
      <c r="Q798" s="35">
        <v>10814.504079</v>
      </c>
      <c r="R798" s="36">
        <v>0</v>
      </c>
      <c r="S798" s="36">
        <v>7149.8794480027454</v>
      </c>
      <c r="T798" s="36">
        <v>4010.1205519972546</v>
      </c>
      <c r="U798" s="37">
        <v>11160.060180336068</v>
      </c>
      <c r="V798" s="38">
        <v>21974.564259336068</v>
      </c>
      <c r="W798" s="34">
        <v>200704.43132433607</v>
      </c>
      <c r="X798" s="34">
        <v>13406.023965002765</v>
      </c>
      <c r="Y798" s="33">
        <v>187298.4073593333</v>
      </c>
      <c r="Z798" s="144">
        <v>0</v>
      </c>
      <c r="AA798" s="34">
        <v>11553.463157362723</v>
      </c>
      <c r="AB798" s="34">
        <v>28238.081664898637</v>
      </c>
      <c r="AC798" s="34">
        <v>23389.759999999998</v>
      </c>
      <c r="AD798" s="34">
        <v>2990.4182963666426</v>
      </c>
      <c r="AE798" s="34">
        <v>0</v>
      </c>
      <c r="AF798" s="34">
        <v>66171.723118627997</v>
      </c>
      <c r="AG798" s="136">
        <v>0</v>
      </c>
      <c r="AH798" s="34">
        <v>61340.94</v>
      </c>
      <c r="AI798" s="34">
        <v>0</v>
      </c>
      <c r="AJ798" s="34">
        <v>0</v>
      </c>
      <c r="AK798" s="34">
        <v>0</v>
      </c>
      <c r="AL798" s="34">
        <v>0</v>
      </c>
      <c r="AM798" s="34">
        <v>61340.94</v>
      </c>
      <c r="AN798" s="34">
        <v>61340.94</v>
      </c>
      <c r="AO798" s="34">
        <v>178729.867065</v>
      </c>
      <c r="AP798" s="34">
        <v>117388.927065</v>
      </c>
      <c r="AQ798" s="34">
        <v>61340.94</v>
      </c>
      <c r="AR798" s="34">
        <v>27938.52</v>
      </c>
      <c r="AS798" s="34">
        <v>0</v>
      </c>
    </row>
    <row r="799" spans="2:45" s="1" customFormat="1" ht="14.25" x14ac:dyDescent="0.2">
      <c r="B799" s="31" t="s">
        <v>4794</v>
      </c>
      <c r="C799" s="32" t="s">
        <v>1499</v>
      </c>
      <c r="D799" s="31" t="s">
        <v>1500</v>
      </c>
      <c r="E799" s="31" t="s">
        <v>13</v>
      </c>
      <c r="F799" s="31" t="s">
        <v>11</v>
      </c>
      <c r="G799" s="31" t="s">
        <v>19</v>
      </c>
      <c r="H799" s="31" t="s">
        <v>36</v>
      </c>
      <c r="I799" s="31" t="s">
        <v>10</v>
      </c>
      <c r="J799" s="31" t="s">
        <v>12</v>
      </c>
      <c r="K799" s="31" t="s">
        <v>1501</v>
      </c>
      <c r="L799" s="33">
        <v>2096</v>
      </c>
      <c r="M799" s="150">
        <v>47940.276272999996</v>
      </c>
      <c r="N799" s="34">
        <v>5115.4599999999991</v>
      </c>
      <c r="O799" s="34">
        <v>0</v>
      </c>
      <c r="P799" s="30">
        <v>50836.976272999993</v>
      </c>
      <c r="Q799" s="35">
        <v>3813.695776</v>
      </c>
      <c r="R799" s="36">
        <v>0</v>
      </c>
      <c r="S799" s="36">
        <v>3414.3942160013112</v>
      </c>
      <c r="T799" s="36">
        <v>777.60578399868882</v>
      </c>
      <c r="U799" s="37">
        <v>4192.0226053735478</v>
      </c>
      <c r="V799" s="38">
        <v>8005.7183813735483</v>
      </c>
      <c r="W799" s="34">
        <v>58842.694654373539</v>
      </c>
      <c r="X799" s="34">
        <v>6401.9891550013126</v>
      </c>
      <c r="Y799" s="33">
        <v>52440.705499372227</v>
      </c>
      <c r="Z799" s="144">
        <v>0</v>
      </c>
      <c r="AA799" s="34">
        <v>2699.594432037617</v>
      </c>
      <c r="AB799" s="34">
        <v>14650.120666812454</v>
      </c>
      <c r="AC799" s="34">
        <v>8785.83</v>
      </c>
      <c r="AD799" s="34">
        <v>2188.2244314</v>
      </c>
      <c r="AE799" s="34">
        <v>239.73</v>
      </c>
      <c r="AF799" s="34">
        <v>28563.499530250072</v>
      </c>
      <c r="AG799" s="136">
        <v>8170</v>
      </c>
      <c r="AH799" s="34">
        <v>23454.239999999998</v>
      </c>
      <c r="AI799" s="34">
        <v>0</v>
      </c>
      <c r="AJ799" s="34">
        <v>0</v>
      </c>
      <c r="AK799" s="34">
        <v>0</v>
      </c>
      <c r="AL799" s="34">
        <v>8170</v>
      </c>
      <c r="AM799" s="34">
        <v>23454.239999999998</v>
      </c>
      <c r="AN799" s="34">
        <v>15284.239999999998</v>
      </c>
      <c r="AO799" s="34">
        <v>50836.976272999993</v>
      </c>
      <c r="AP799" s="34">
        <v>35552.736272999995</v>
      </c>
      <c r="AQ799" s="34">
        <v>15284.240000000005</v>
      </c>
      <c r="AR799" s="34">
        <v>5115.4599999999991</v>
      </c>
      <c r="AS799" s="34">
        <v>0</v>
      </c>
    </row>
    <row r="800" spans="2:45" s="1" customFormat="1" ht="14.25" x14ac:dyDescent="0.2">
      <c r="B800" s="31" t="s">
        <v>4794</v>
      </c>
      <c r="C800" s="32" t="s">
        <v>3826</v>
      </c>
      <c r="D800" s="31" t="s">
        <v>3827</v>
      </c>
      <c r="E800" s="31" t="s">
        <v>13</v>
      </c>
      <c r="F800" s="31" t="s">
        <v>11</v>
      </c>
      <c r="G800" s="31" t="s">
        <v>19</v>
      </c>
      <c r="H800" s="31" t="s">
        <v>40</v>
      </c>
      <c r="I800" s="31" t="s">
        <v>10</v>
      </c>
      <c r="J800" s="31" t="s">
        <v>21</v>
      </c>
      <c r="K800" s="31" t="s">
        <v>3828</v>
      </c>
      <c r="L800" s="33">
        <v>275</v>
      </c>
      <c r="M800" s="150">
        <v>4116.9700400000002</v>
      </c>
      <c r="N800" s="34">
        <v>6633</v>
      </c>
      <c r="O800" s="34">
        <v>0</v>
      </c>
      <c r="P800" s="30">
        <v>11865.745040000002</v>
      </c>
      <c r="Q800" s="35">
        <v>483.58583800000002</v>
      </c>
      <c r="R800" s="36">
        <v>0</v>
      </c>
      <c r="S800" s="36">
        <v>552.56727771449789</v>
      </c>
      <c r="T800" s="36">
        <v>-0.13874170926624174</v>
      </c>
      <c r="U800" s="37">
        <v>552.43151497789745</v>
      </c>
      <c r="V800" s="38">
        <v>1036.0173529778974</v>
      </c>
      <c r="W800" s="34">
        <v>12901.762392977898</v>
      </c>
      <c r="X800" s="34">
        <v>1036.0636457144956</v>
      </c>
      <c r="Y800" s="33">
        <v>11865.698747263403</v>
      </c>
      <c r="Z800" s="144">
        <v>0</v>
      </c>
      <c r="AA800" s="34">
        <v>1534.4959958481104</v>
      </c>
      <c r="AB800" s="34">
        <v>1843.3543099648086</v>
      </c>
      <c r="AC800" s="34">
        <v>2801.2799999999997</v>
      </c>
      <c r="AD800" s="34">
        <v>2111.4135185999999</v>
      </c>
      <c r="AE800" s="34">
        <v>0</v>
      </c>
      <c r="AF800" s="34">
        <v>8290.5438244129182</v>
      </c>
      <c r="AG800" s="136">
        <v>411</v>
      </c>
      <c r="AH800" s="34">
        <v>2689.7749999999996</v>
      </c>
      <c r="AI800" s="34">
        <v>0</v>
      </c>
      <c r="AJ800" s="34">
        <v>0</v>
      </c>
      <c r="AK800" s="34">
        <v>0</v>
      </c>
      <c r="AL800" s="34">
        <v>411</v>
      </c>
      <c r="AM800" s="34">
        <v>2689.7749999999996</v>
      </c>
      <c r="AN800" s="34">
        <v>2278.7749999999996</v>
      </c>
      <c r="AO800" s="34">
        <v>11865.745040000002</v>
      </c>
      <c r="AP800" s="34">
        <v>9586.970040000002</v>
      </c>
      <c r="AQ800" s="34">
        <v>2278.7749999999996</v>
      </c>
      <c r="AR800" s="34">
        <v>4192</v>
      </c>
      <c r="AS800" s="34">
        <v>2441</v>
      </c>
    </row>
    <row r="801" spans="2:45" s="1" customFormat="1" ht="14.25" x14ac:dyDescent="0.2">
      <c r="B801" s="31" t="s">
        <v>4794</v>
      </c>
      <c r="C801" s="32" t="s">
        <v>769</v>
      </c>
      <c r="D801" s="31" t="s">
        <v>770</v>
      </c>
      <c r="E801" s="31" t="s">
        <v>13</v>
      </c>
      <c r="F801" s="31" t="s">
        <v>11</v>
      </c>
      <c r="G801" s="31" t="s">
        <v>19</v>
      </c>
      <c r="H801" s="31" t="s">
        <v>40</v>
      </c>
      <c r="I801" s="31" t="s">
        <v>10</v>
      </c>
      <c r="J801" s="31" t="s">
        <v>12</v>
      </c>
      <c r="K801" s="31" t="s">
        <v>771</v>
      </c>
      <c r="L801" s="33">
        <v>1073</v>
      </c>
      <c r="M801" s="150">
        <v>54600.450124000003</v>
      </c>
      <c r="N801" s="34">
        <v>-57480</v>
      </c>
      <c r="O801" s="34">
        <v>52019.954987600002</v>
      </c>
      <c r="P801" s="30">
        <v>-33438.504863599999</v>
      </c>
      <c r="Q801" s="35">
        <v>1453.7654729999999</v>
      </c>
      <c r="R801" s="36">
        <v>33438.504863599999</v>
      </c>
      <c r="S801" s="36">
        <v>272.44515542867606</v>
      </c>
      <c r="T801" s="36">
        <v>40948.282213877785</v>
      </c>
      <c r="U801" s="37">
        <v>74659.634833057571</v>
      </c>
      <c r="V801" s="38">
        <v>76113.400306057578</v>
      </c>
      <c r="W801" s="34">
        <v>76113.400306057578</v>
      </c>
      <c r="X801" s="34">
        <v>51315.413692028684</v>
      </c>
      <c r="Y801" s="33">
        <v>24797.986614028894</v>
      </c>
      <c r="Z801" s="144">
        <v>0</v>
      </c>
      <c r="AA801" s="34">
        <v>1538.8220762123324</v>
      </c>
      <c r="AB801" s="34">
        <v>3696.4332323502995</v>
      </c>
      <c r="AC801" s="34">
        <v>6235.91</v>
      </c>
      <c r="AD801" s="34">
        <v>575.00498054999991</v>
      </c>
      <c r="AE801" s="34">
        <v>0</v>
      </c>
      <c r="AF801" s="34">
        <v>12046.170289112632</v>
      </c>
      <c r="AG801" s="136">
        <v>15884</v>
      </c>
      <c r="AH801" s="34">
        <v>21344.045012400002</v>
      </c>
      <c r="AI801" s="34">
        <v>0</v>
      </c>
      <c r="AJ801" s="34">
        <v>5460.0450124000008</v>
      </c>
      <c r="AK801" s="34">
        <v>5460.0450124000008</v>
      </c>
      <c r="AL801" s="34">
        <v>15884</v>
      </c>
      <c r="AM801" s="34">
        <v>15884</v>
      </c>
      <c r="AN801" s="34">
        <v>0</v>
      </c>
      <c r="AO801" s="34">
        <v>-33438.504863599999</v>
      </c>
      <c r="AP801" s="34">
        <v>-38898.549875999997</v>
      </c>
      <c r="AQ801" s="34">
        <v>5460.0450124000017</v>
      </c>
      <c r="AR801" s="34">
        <v>-57480</v>
      </c>
      <c r="AS801" s="34">
        <v>0</v>
      </c>
    </row>
    <row r="802" spans="2:45" s="1" customFormat="1" ht="14.25" x14ac:dyDescent="0.2">
      <c r="B802" s="31" t="s">
        <v>4794</v>
      </c>
      <c r="C802" s="32" t="s">
        <v>4185</v>
      </c>
      <c r="D802" s="31" t="s">
        <v>4186</v>
      </c>
      <c r="E802" s="31" t="s">
        <v>13</v>
      </c>
      <c r="F802" s="31" t="s">
        <v>11</v>
      </c>
      <c r="G802" s="31" t="s">
        <v>19</v>
      </c>
      <c r="H802" s="31" t="s">
        <v>40</v>
      </c>
      <c r="I802" s="31" t="s">
        <v>10</v>
      </c>
      <c r="J802" s="31" t="s">
        <v>12</v>
      </c>
      <c r="K802" s="31" t="s">
        <v>4187</v>
      </c>
      <c r="L802" s="33">
        <v>1753</v>
      </c>
      <c r="M802" s="150">
        <v>34823.054673999999</v>
      </c>
      <c r="N802" s="34">
        <v>9774</v>
      </c>
      <c r="O802" s="34">
        <v>0</v>
      </c>
      <c r="P802" s="30">
        <v>62610.124673999992</v>
      </c>
      <c r="Q802" s="35">
        <v>2924.1385340000002</v>
      </c>
      <c r="R802" s="36">
        <v>0</v>
      </c>
      <c r="S802" s="36">
        <v>2228.1688057151414</v>
      </c>
      <c r="T802" s="36">
        <v>1277.8311942848586</v>
      </c>
      <c r="U802" s="37">
        <v>3506.018906116331</v>
      </c>
      <c r="V802" s="38">
        <v>6430.1574401163307</v>
      </c>
      <c r="W802" s="34">
        <v>69040.282114116329</v>
      </c>
      <c r="X802" s="34">
        <v>4177.8165107151581</v>
      </c>
      <c r="Y802" s="33">
        <v>64862.465603401171</v>
      </c>
      <c r="Z802" s="144">
        <v>0</v>
      </c>
      <c r="AA802" s="34">
        <v>2201.7870947503689</v>
      </c>
      <c r="AB802" s="34">
        <v>6890.4758259674309</v>
      </c>
      <c r="AC802" s="34">
        <v>7348.07</v>
      </c>
      <c r="AD802" s="34">
        <v>1706.5</v>
      </c>
      <c r="AE802" s="34">
        <v>0</v>
      </c>
      <c r="AF802" s="34">
        <v>18146.832920717799</v>
      </c>
      <c r="AG802" s="136">
        <v>0</v>
      </c>
      <c r="AH802" s="34">
        <v>19616.07</v>
      </c>
      <c r="AI802" s="34">
        <v>0</v>
      </c>
      <c r="AJ802" s="34">
        <v>0</v>
      </c>
      <c r="AK802" s="34">
        <v>0</v>
      </c>
      <c r="AL802" s="34">
        <v>0</v>
      </c>
      <c r="AM802" s="34">
        <v>19616.07</v>
      </c>
      <c r="AN802" s="34">
        <v>19616.07</v>
      </c>
      <c r="AO802" s="34">
        <v>62610.124673999992</v>
      </c>
      <c r="AP802" s="34">
        <v>42994.054673999992</v>
      </c>
      <c r="AQ802" s="34">
        <v>19616.070000000007</v>
      </c>
      <c r="AR802" s="34">
        <v>9774</v>
      </c>
      <c r="AS802" s="34">
        <v>0</v>
      </c>
    </row>
    <row r="803" spans="2:45" s="1" customFormat="1" ht="14.25" x14ac:dyDescent="0.2">
      <c r="B803" s="31" t="s">
        <v>4794</v>
      </c>
      <c r="C803" s="32" t="s">
        <v>38</v>
      </c>
      <c r="D803" s="31" t="s">
        <v>39</v>
      </c>
      <c r="E803" s="31" t="s">
        <v>13</v>
      </c>
      <c r="F803" s="31" t="s">
        <v>11</v>
      </c>
      <c r="G803" s="31" t="s">
        <v>19</v>
      </c>
      <c r="H803" s="31" t="s">
        <v>40</v>
      </c>
      <c r="I803" s="31" t="s">
        <v>10</v>
      </c>
      <c r="J803" s="31" t="s">
        <v>12</v>
      </c>
      <c r="K803" s="31" t="s">
        <v>41</v>
      </c>
      <c r="L803" s="33">
        <v>4336</v>
      </c>
      <c r="M803" s="150">
        <v>134495.65585099999</v>
      </c>
      <c r="N803" s="34">
        <v>-115820</v>
      </c>
      <c r="O803" s="34">
        <v>95296.093701814098</v>
      </c>
      <c r="P803" s="30">
        <v>13329.221436099993</v>
      </c>
      <c r="Q803" s="35">
        <v>12186.547119999999</v>
      </c>
      <c r="R803" s="36">
        <v>0</v>
      </c>
      <c r="S803" s="36">
        <v>6613.1448720025401</v>
      </c>
      <c r="T803" s="36">
        <v>63139.143585470258</v>
      </c>
      <c r="U803" s="37">
        <v>69752.664596913732</v>
      </c>
      <c r="V803" s="38">
        <v>81939.211716913735</v>
      </c>
      <c r="W803" s="34">
        <v>95268.433153013728</v>
      </c>
      <c r="X803" s="34">
        <v>87966.473543716653</v>
      </c>
      <c r="Y803" s="33">
        <v>7301.9596092970751</v>
      </c>
      <c r="Z803" s="144">
        <v>0</v>
      </c>
      <c r="AA803" s="34">
        <v>5163.9172893146579</v>
      </c>
      <c r="AB803" s="34">
        <v>18575.08229104878</v>
      </c>
      <c r="AC803" s="34">
        <v>18175.27</v>
      </c>
      <c r="AD803" s="34">
        <v>5919.6299999999992</v>
      </c>
      <c r="AE803" s="34">
        <v>279.48</v>
      </c>
      <c r="AF803" s="34">
        <v>48113.379580363442</v>
      </c>
      <c r="AG803" s="136">
        <v>85547</v>
      </c>
      <c r="AH803" s="34">
        <v>98996.565585100005</v>
      </c>
      <c r="AI803" s="34">
        <v>0</v>
      </c>
      <c r="AJ803" s="34">
        <v>13449.565585099999</v>
      </c>
      <c r="AK803" s="34">
        <v>13449.565585099999</v>
      </c>
      <c r="AL803" s="34">
        <v>85547</v>
      </c>
      <c r="AM803" s="34">
        <v>85547</v>
      </c>
      <c r="AN803" s="34">
        <v>0</v>
      </c>
      <c r="AO803" s="34">
        <v>13329.221436099993</v>
      </c>
      <c r="AP803" s="34">
        <v>-120.34414900000593</v>
      </c>
      <c r="AQ803" s="34">
        <v>13449.565585099997</v>
      </c>
      <c r="AR803" s="34">
        <v>-115820</v>
      </c>
      <c r="AS803" s="34">
        <v>0</v>
      </c>
    </row>
    <row r="804" spans="2:45" s="1" customFormat="1" ht="14.25" x14ac:dyDescent="0.2">
      <c r="B804" s="31" t="s">
        <v>4794</v>
      </c>
      <c r="C804" s="32" t="s">
        <v>4704</v>
      </c>
      <c r="D804" s="31" t="s">
        <v>4705</v>
      </c>
      <c r="E804" s="31" t="s">
        <v>13</v>
      </c>
      <c r="F804" s="31" t="s">
        <v>11</v>
      </c>
      <c r="G804" s="31" t="s">
        <v>19</v>
      </c>
      <c r="H804" s="31" t="s">
        <v>40</v>
      </c>
      <c r="I804" s="31" t="s">
        <v>10</v>
      </c>
      <c r="J804" s="31" t="s">
        <v>12</v>
      </c>
      <c r="K804" s="31" t="s">
        <v>4706</v>
      </c>
      <c r="L804" s="33">
        <v>2438</v>
      </c>
      <c r="M804" s="150">
        <v>48381.228373999998</v>
      </c>
      <c r="N804" s="34">
        <v>9570</v>
      </c>
      <c r="O804" s="34">
        <v>0</v>
      </c>
      <c r="P804" s="30">
        <v>83780.228373999998</v>
      </c>
      <c r="Q804" s="35">
        <v>3037.4773919999998</v>
      </c>
      <c r="R804" s="36">
        <v>0</v>
      </c>
      <c r="S804" s="36">
        <v>2599.5579725724269</v>
      </c>
      <c r="T804" s="36">
        <v>2276.4420274275731</v>
      </c>
      <c r="U804" s="37">
        <v>4876.0262938457581</v>
      </c>
      <c r="V804" s="38">
        <v>7913.5036858457579</v>
      </c>
      <c r="W804" s="34">
        <v>91693.732059845759</v>
      </c>
      <c r="X804" s="34">
        <v>4874.1711985724251</v>
      </c>
      <c r="Y804" s="33">
        <v>86819.560861273334</v>
      </c>
      <c r="Z804" s="144">
        <v>0</v>
      </c>
      <c r="AA804" s="34">
        <v>1643.1671757255099</v>
      </c>
      <c r="AB804" s="34">
        <v>12821.599568767102</v>
      </c>
      <c r="AC804" s="34">
        <v>10219.4</v>
      </c>
      <c r="AD804" s="34">
        <v>1268.16525</v>
      </c>
      <c r="AE804" s="34">
        <v>0</v>
      </c>
      <c r="AF804" s="34">
        <v>25952.331994492612</v>
      </c>
      <c r="AG804" s="136">
        <v>60384</v>
      </c>
      <c r="AH804" s="34">
        <v>60384</v>
      </c>
      <c r="AI804" s="34">
        <v>0</v>
      </c>
      <c r="AJ804" s="34">
        <v>0</v>
      </c>
      <c r="AK804" s="34">
        <v>0</v>
      </c>
      <c r="AL804" s="34">
        <v>60384</v>
      </c>
      <c r="AM804" s="34">
        <v>60384</v>
      </c>
      <c r="AN804" s="34">
        <v>0</v>
      </c>
      <c r="AO804" s="34">
        <v>83780.228373999998</v>
      </c>
      <c r="AP804" s="34">
        <v>83780.228373999998</v>
      </c>
      <c r="AQ804" s="34">
        <v>0</v>
      </c>
      <c r="AR804" s="34">
        <v>9570</v>
      </c>
      <c r="AS804" s="34">
        <v>0</v>
      </c>
    </row>
    <row r="805" spans="2:45" s="1" customFormat="1" ht="14.25" x14ac:dyDescent="0.2">
      <c r="B805" s="31" t="s">
        <v>4794</v>
      </c>
      <c r="C805" s="32" t="s">
        <v>1412</v>
      </c>
      <c r="D805" s="31" t="s">
        <v>1413</v>
      </c>
      <c r="E805" s="31" t="s">
        <v>13</v>
      </c>
      <c r="F805" s="31" t="s">
        <v>11</v>
      </c>
      <c r="G805" s="31" t="s">
        <v>19</v>
      </c>
      <c r="H805" s="31" t="s">
        <v>40</v>
      </c>
      <c r="I805" s="31" t="s">
        <v>10</v>
      </c>
      <c r="J805" s="31" t="s">
        <v>12</v>
      </c>
      <c r="K805" s="31" t="s">
        <v>1414</v>
      </c>
      <c r="L805" s="33">
        <v>2700</v>
      </c>
      <c r="M805" s="150">
        <v>71225.223024999999</v>
      </c>
      <c r="N805" s="34">
        <v>-7034</v>
      </c>
      <c r="O805" s="34">
        <v>0</v>
      </c>
      <c r="P805" s="30">
        <v>98547.745327499986</v>
      </c>
      <c r="Q805" s="35">
        <v>4787.3990030000004</v>
      </c>
      <c r="R805" s="36">
        <v>0</v>
      </c>
      <c r="S805" s="36">
        <v>4306.0949565730816</v>
      </c>
      <c r="T805" s="36">
        <v>1093.9050434269184</v>
      </c>
      <c r="U805" s="37">
        <v>5400.0291195174523</v>
      </c>
      <c r="V805" s="38">
        <v>10187.428122517453</v>
      </c>
      <c r="W805" s="34">
        <v>108735.17345001744</v>
      </c>
      <c r="X805" s="34">
        <v>8073.9280435730907</v>
      </c>
      <c r="Y805" s="33">
        <v>100661.24540644434</v>
      </c>
      <c r="Z805" s="144">
        <v>0</v>
      </c>
      <c r="AA805" s="34">
        <v>5235.2586703179759</v>
      </c>
      <c r="AB805" s="34">
        <v>8492.3753188759129</v>
      </c>
      <c r="AC805" s="34">
        <v>11317.63</v>
      </c>
      <c r="AD805" s="34">
        <v>1353.9185474999997</v>
      </c>
      <c r="AE805" s="34">
        <v>0</v>
      </c>
      <c r="AF805" s="34">
        <v>26399.18253669389</v>
      </c>
      <c r="AG805" s="136">
        <v>49099</v>
      </c>
      <c r="AH805" s="34">
        <v>51644.522302500001</v>
      </c>
      <c r="AI805" s="34">
        <v>4577</v>
      </c>
      <c r="AJ805" s="34">
        <v>7122.5223025000005</v>
      </c>
      <c r="AK805" s="34">
        <v>2545.5223025000005</v>
      </c>
      <c r="AL805" s="34">
        <v>44522</v>
      </c>
      <c r="AM805" s="34">
        <v>44522</v>
      </c>
      <c r="AN805" s="34">
        <v>0</v>
      </c>
      <c r="AO805" s="34">
        <v>98547.745327499986</v>
      </c>
      <c r="AP805" s="34">
        <v>96002.223024999985</v>
      </c>
      <c r="AQ805" s="34">
        <v>2545.5223025000014</v>
      </c>
      <c r="AR805" s="34">
        <v>-21034</v>
      </c>
      <c r="AS805" s="34">
        <v>14000</v>
      </c>
    </row>
    <row r="806" spans="2:45" s="1" customFormat="1" ht="14.25" x14ac:dyDescent="0.2">
      <c r="B806" s="31" t="s">
        <v>4794</v>
      </c>
      <c r="C806" s="32" t="s">
        <v>4395</v>
      </c>
      <c r="D806" s="31" t="s">
        <v>4396</v>
      </c>
      <c r="E806" s="31" t="s">
        <v>13</v>
      </c>
      <c r="F806" s="31" t="s">
        <v>11</v>
      </c>
      <c r="G806" s="31" t="s">
        <v>19</v>
      </c>
      <c r="H806" s="31" t="s">
        <v>40</v>
      </c>
      <c r="I806" s="31" t="s">
        <v>10</v>
      </c>
      <c r="J806" s="31" t="s">
        <v>12</v>
      </c>
      <c r="K806" s="31" t="s">
        <v>4397</v>
      </c>
      <c r="L806" s="33">
        <v>2888</v>
      </c>
      <c r="M806" s="150">
        <v>51323.117733999999</v>
      </c>
      <c r="N806" s="34">
        <v>4809</v>
      </c>
      <c r="O806" s="34">
        <v>0</v>
      </c>
      <c r="P806" s="30">
        <v>57951.837734000001</v>
      </c>
      <c r="Q806" s="35">
        <v>4618.6060870000001</v>
      </c>
      <c r="R806" s="36">
        <v>0</v>
      </c>
      <c r="S806" s="36">
        <v>5083.0251840019528</v>
      </c>
      <c r="T806" s="36">
        <v>692.97481599804723</v>
      </c>
      <c r="U806" s="37">
        <v>5776.0311470986671</v>
      </c>
      <c r="V806" s="38">
        <v>10394.637234098667</v>
      </c>
      <c r="W806" s="34">
        <v>68346.474968098672</v>
      </c>
      <c r="X806" s="34">
        <v>9530.6722200019722</v>
      </c>
      <c r="Y806" s="33">
        <v>58815.802748096699</v>
      </c>
      <c r="Z806" s="144">
        <v>0</v>
      </c>
      <c r="AA806" s="34">
        <v>1795.8393493156643</v>
      </c>
      <c r="AB806" s="34">
        <v>12286.030840598665</v>
      </c>
      <c r="AC806" s="34">
        <v>12105.67</v>
      </c>
      <c r="AD806" s="34">
        <v>6181.6513954499997</v>
      </c>
      <c r="AE806" s="34">
        <v>0</v>
      </c>
      <c r="AF806" s="34">
        <v>32369.19158536433</v>
      </c>
      <c r="AG806" s="136">
        <v>0</v>
      </c>
      <c r="AH806" s="34">
        <v>32316.719999999998</v>
      </c>
      <c r="AI806" s="34">
        <v>0</v>
      </c>
      <c r="AJ806" s="34">
        <v>0</v>
      </c>
      <c r="AK806" s="34">
        <v>0</v>
      </c>
      <c r="AL806" s="34">
        <v>0</v>
      </c>
      <c r="AM806" s="34">
        <v>32316.719999999998</v>
      </c>
      <c r="AN806" s="34">
        <v>32316.719999999998</v>
      </c>
      <c r="AO806" s="34">
        <v>57951.837734000001</v>
      </c>
      <c r="AP806" s="34">
        <v>25635.117734000003</v>
      </c>
      <c r="AQ806" s="34">
        <v>32316.720000000001</v>
      </c>
      <c r="AR806" s="34">
        <v>4809</v>
      </c>
      <c r="AS806" s="34">
        <v>0</v>
      </c>
    </row>
    <row r="807" spans="2:45" s="1" customFormat="1" ht="14.25" x14ac:dyDescent="0.2">
      <c r="B807" s="31" t="s">
        <v>4794</v>
      </c>
      <c r="C807" s="32" t="s">
        <v>2962</v>
      </c>
      <c r="D807" s="31" t="s">
        <v>2963</v>
      </c>
      <c r="E807" s="31" t="s">
        <v>13</v>
      </c>
      <c r="F807" s="31" t="s">
        <v>11</v>
      </c>
      <c r="G807" s="31" t="s">
        <v>19</v>
      </c>
      <c r="H807" s="31" t="s">
        <v>40</v>
      </c>
      <c r="I807" s="31" t="s">
        <v>10</v>
      </c>
      <c r="J807" s="31" t="s">
        <v>12</v>
      </c>
      <c r="K807" s="31" t="s">
        <v>2964</v>
      </c>
      <c r="L807" s="33">
        <v>3193</v>
      </c>
      <c r="M807" s="150">
        <v>133298.49798099999</v>
      </c>
      <c r="N807" s="34">
        <v>-10024</v>
      </c>
      <c r="O807" s="34">
        <v>1113.6762246972066</v>
      </c>
      <c r="P807" s="30">
        <v>149660.16798099998</v>
      </c>
      <c r="Q807" s="35">
        <v>16969.22464</v>
      </c>
      <c r="R807" s="36">
        <v>0</v>
      </c>
      <c r="S807" s="36">
        <v>7514.9723291457431</v>
      </c>
      <c r="T807" s="36">
        <v>-61.01231268257925</v>
      </c>
      <c r="U807" s="37">
        <v>7454.0002119666424</v>
      </c>
      <c r="V807" s="38">
        <v>24423.224851966643</v>
      </c>
      <c r="W807" s="34">
        <v>174083.39283296661</v>
      </c>
      <c r="X807" s="34">
        <v>14090.573117145745</v>
      </c>
      <c r="Y807" s="33">
        <v>159992.81971582086</v>
      </c>
      <c r="Z807" s="144">
        <v>0</v>
      </c>
      <c r="AA807" s="34">
        <v>3610.6588009325151</v>
      </c>
      <c r="AB807" s="34">
        <v>17117.804628118785</v>
      </c>
      <c r="AC807" s="34">
        <v>13384.14</v>
      </c>
      <c r="AD807" s="34">
        <v>203.1238342</v>
      </c>
      <c r="AE807" s="34">
        <v>0</v>
      </c>
      <c r="AF807" s="34">
        <v>34315.727263251298</v>
      </c>
      <c r="AG807" s="136">
        <v>10699</v>
      </c>
      <c r="AH807" s="34">
        <v>44529.67</v>
      </c>
      <c r="AI807" s="34">
        <v>0</v>
      </c>
      <c r="AJ807" s="34">
        <v>8800</v>
      </c>
      <c r="AK807" s="34">
        <v>8800</v>
      </c>
      <c r="AL807" s="34">
        <v>10699</v>
      </c>
      <c r="AM807" s="34">
        <v>35729.67</v>
      </c>
      <c r="AN807" s="34">
        <v>25030.67</v>
      </c>
      <c r="AO807" s="34">
        <v>149660.16798099998</v>
      </c>
      <c r="AP807" s="34">
        <v>115829.49798099998</v>
      </c>
      <c r="AQ807" s="34">
        <v>33830.669999999984</v>
      </c>
      <c r="AR807" s="34">
        <v>-10024</v>
      </c>
      <c r="AS807" s="34">
        <v>0</v>
      </c>
    </row>
    <row r="808" spans="2:45" s="1" customFormat="1" ht="14.25" x14ac:dyDescent="0.2">
      <c r="B808" s="31" t="s">
        <v>4794</v>
      </c>
      <c r="C808" s="32" t="s">
        <v>2401</v>
      </c>
      <c r="D808" s="31" t="s">
        <v>2402</v>
      </c>
      <c r="E808" s="31" t="s">
        <v>13</v>
      </c>
      <c r="F808" s="31" t="s">
        <v>11</v>
      </c>
      <c r="G808" s="31" t="s">
        <v>19</v>
      </c>
      <c r="H808" s="31" t="s">
        <v>40</v>
      </c>
      <c r="I808" s="31" t="s">
        <v>10</v>
      </c>
      <c r="J808" s="31" t="s">
        <v>16</v>
      </c>
      <c r="K808" s="31" t="s">
        <v>2403</v>
      </c>
      <c r="L808" s="33">
        <v>15105</v>
      </c>
      <c r="M808" s="150">
        <v>519190.05994899996</v>
      </c>
      <c r="N808" s="34">
        <v>-640681.34</v>
      </c>
      <c r="O808" s="34">
        <v>308328.5926237168</v>
      </c>
      <c r="P808" s="30">
        <v>-152129.2740561</v>
      </c>
      <c r="Q808" s="35">
        <v>50892.446486000001</v>
      </c>
      <c r="R808" s="36">
        <v>152129.2740561</v>
      </c>
      <c r="S808" s="36">
        <v>29400.944876582718</v>
      </c>
      <c r="T808" s="36">
        <v>229345.39188435808</v>
      </c>
      <c r="U808" s="37">
        <v>410877.82646510005</v>
      </c>
      <c r="V808" s="38">
        <v>461770.27295110002</v>
      </c>
      <c r="W808" s="34">
        <v>461770.27295110002</v>
      </c>
      <c r="X808" s="34">
        <v>338288.74454829947</v>
      </c>
      <c r="Y808" s="33">
        <v>123481.52840280056</v>
      </c>
      <c r="Z808" s="144">
        <v>0</v>
      </c>
      <c r="AA808" s="34">
        <v>48021.531387240859</v>
      </c>
      <c r="AB808" s="34">
        <v>108404.56081341603</v>
      </c>
      <c r="AC808" s="34">
        <v>63315.82</v>
      </c>
      <c r="AD808" s="34">
        <v>10010.7961760125</v>
      </c>
      <c r="AE808" s="34">
        <v>1353.06</v>
      </c>
      <c r="AF808" s="34">
        <v>231105.76837666938</v>
      </c>
      <c r="AG808" s="136">
        <v>225289</v>
      </c>
      <c r="AH808" s="34">
        <v>266919.00599490001</v>
      </c>
      <c r="AI808" s="34">
        <v>10289</v>
      </c>
      <c r="AJ808" s="34">
        <v>51919.005994899999</v>
      </c>
      <c r="AK808" s="34">
        <v>41630.005994899999</v>
      </c>
      <c r="AL808" s="34">
        <v>215000</v>
      </c>
      <c r="AM808" s="34">
        <v>215000</v>
      </c>
      <c r="AN808" s="34">
        <v>0</v>
      </c>
      <c r="AO808" s="34">
        <v>-152129.2740561</v>
      </c>
      <c r="AP808" s="34">
        <v>-193759.28005100001</v>
      </c>
      <c r="AQ808" s="34">
        <v>41630.005994899999</v>
      </c>
      <c r="AR808" s="34">
        <v>-640681.34</v>
      </c>
      <c r="AS808" s="34">
        <v>0</v>
      </c>
    </row>
    <row r="809" spans="2:45" s="1" customFormat="1" ht="14.25" x14ac:dyDescent="0.2">
      <c r="B809" s="31" t="s">
        <v>4794</v>
      </c>
      <c r="C809" s="32" t="s">
        <v>2198</v>
      </c>
      <c r="D809" s="31" t="s">
        <v>2199</v>
      </c>
      <c r="E809" s="31" t="s">
        <v>13</v>
      </c>
      <c r="F809" s="31" t="s">
        <v>11</v>
      </c>
      <c r="G809" s="31" t="s">
        <v>19</v>
      </c>
      <c r="H809" s="31" t="s">
        <v>40</v>
      </c>
      <c r="I809" s="31" t="s">
        <v>10</v>
      </c>
      <c r="J809" s="31" t="s">
        <v>12</v>
      </c>
      <c r="K809" s="31" t="s">
        <v>2200</v>
      </c>
      <c r="L809" s="33">
        <v>1535</v>
      </c>
      <c r="M809" s="150">
        <v>39251.235243000003</v>
      </c>
      <c r="N809" s="34">
        <v>-3475</v>
      </c>
      <c r="O809" s="34">
        <v>0</v>
      </c>
      <c r="P809" s="30">
        <v>32347.985243000003</v>
      </c>
      <c r="Q809" s="35">
        <v>2924.3958050000001</v>
      </c>
      <c r="R809" s="36">
        <v>0</v>
      </c>
      <c r="S809" s="36">
        <v>2417.4214720009286</v>
      </c>
      <c r="T809" s="36">
        <v>652.57852799907141</v>
      </c>
      <c r="U809" s="37">
        <v>3070.0165549849221</v>
      </c>
      <c r="V809" s="38">
        <v>5994.4123599849227</v>
      </c>
      <c r="W809" s="34">
        <v>38342.397602984929</v>
      </c>
      <c r="X809" s="34">
        <v>4532.6652600009329</v>
      </c>
      <c r="Y809" s="33">
        <v>33809.732342983996</v>
      </c>
      <c r="Z809" s="144">
        <v>0</v>
      </c>
      <c r="AA809" s="34">
        <v>1406.9295386244778</v>
      </c>
      <c r="AB809" s="34">
        <v>8928.7514113644374</v>
      </c>
      <c r="AC809" s="34">
        <v>6434.28</v>
      </c>
      <c r="AD809" s="34">
        <v>4115.0198212499999</v>
      </c>
      <c r="AE809" s="34">
        <v>0</v>
      </c>
      <c r="AF809" s="34">
        <v>20884.980771238916</v>
      </c>
      <c r="AG809" s="136">
        <v>17145</v>
      </c>
      <c r="AH809" s="34">
        <v>17293.749999999996</v>
      </c>
      <c r="AI809" s="34">
        <v>0</v>
      </c>
      <c r="AJ809" s="34">
        <v>117.10000000000001</v>
      </c>
      <c r="AK809" s="34">
        <v>117.10000000000001</v>
      </c>
      <c r="AL809" s="34">
        <v>17145</v>
      </c>
      <c r="AM809" s="34">
        <v>17176.649999999998</v>
      </c>
      <c r="AN809" s="34">
        <v>31.649999999997817</v>
      </c>
      <c r="AO809" s="34">
        <v>32347.985243000003</v>
      </c>
      <c r="AP809" s="34">
        <v>32199.235243000006</v>
      </c>
      <c r="AQ809" s="34">
        <v>148.74999999999636</v>
      </c>
      <c r="AR809" s="34">
        <v>-3475</v>
      </c>
      <c r="AS809" s="34">
        <v>0</v>
      </c>
    </row>
    <row r="810" spans="2:45" s="1" customFormat="1" ht="14.25" x14ac:dyDescent="0.2">
      <c r="B810" s="31" t="s">
        <v>4794</v>
      </c>
      <c r="C810" s="32" t="s">
        <v>2000</v>
      </c>
      <c r="D810" s="31" t="s">
        <v>2001</v>
      </c>
      <c r="E810" s="31" t="s">
        <v>13</v>
      </c>
      <c r="F810" s="31" t="s">
        <v>11</v>
      </c>
      <c r="G810" s="31" t="s">
        <v>19</v>
      </c>
      <c r="H810" s="31" t="s">
        <v>40</v>
      </c>
      <c r="I810" s="31" t="s">
        <v>10</v>
      </c>
      <c r="J810" s="31" t="s">
        <v>12</v>
      </c>
      <c r="K810" s="31" t="s">
        <v>2002</v>
      </c>
      <c r="L810" s="33">
        <v>2978</v>
      </c>
      <c r="M810" s="150">
        <v>55093.036863000001</v>
      </c>
      <c r="N810" s="34">
        <v>1684</v>
      </c>
      <c r="O810" s="34">
        <v>0</v>
      </c>
      <c r="P810" s="30">
        <v>16334.856862999994</v>
      </c>
      <c r="Q810" s="35">
        <v>635.99887799999999</v>
      </c>
      <c r="R810" s="36">
        <v>0</v>
      </c>
      <c r="S810" s="36">
        <v>310.39795428583352</v>
      </c>
      <c r="T810" s="36">
        <v>5645.6020457141667</v>
      </c>
      <c r="U810" s="37">
        <v>5956.0321177492488</v>
      </c>
      <c r="V810" s="38">
        <v>6592.0309957492491</v>
      </c>
      <c r="W810" s="34">
        <v>22926.887858749244</v>
      </c>
      <c r="X810" s="34">
        <v>581.99616428583613</v>
      </c>
      <c r="Y810" s="33">
        <v>22344.891694463407</v>
      </c>
      <c r="Z810" s="144">
        <v>0</v>
      </c>
      <c r="AA810" s="34">
        <v>1191.1760899141991</v>
      </c>
      <c r="AB810" s="34">
        <v>9329.3673073615482</v>
      </c>
      <c r="AC810" s="34">
        <v>14577.970000000001</v>
      </c>
      <c r="AD810" s="34">
        <v>477.72015160756752</v>
      </c>
      <c r="AE810" s="34">
        <v>0</v>
      </c>
      <c r="AF810" s="34">
        <v>25576.233548883316</v>
      </c>
      <c r="AG810" s="136">
        <v>0</v>
      </c>
      <c r="AH810" s="34">
        <v>33323.82</v>
      </c>
      <c r="AI810" s="34">
        <v>0</v>
      </c>
      <c r="AJ810" s="34">
        <v>0</v>
      </c>
      <c r="AK810" s="34">
        <v>0</v>
      </c>
      <c r="AL810" s="34">
        <v>0</v>
      </c>
      <c r="AM810" s="34">
        <v>33323.82</v>
      </c>
      <c r="AN810" s="34">
        <v>33323.82</v>
      </c>
      <c r="AO810" s="34">
        <v>16334.856862999994</v>
      </c>
      <c r="AP810" s="34">
        <v>-16988.963137000006</v>
      </c>
      <c r="AQ810" s="34">
        <v>33323.82</v>
      </c>
      <c r="AR810" s="34">
        <v>1684</v>
      </c>
      <c r="AS810" s="34">
        <v>0</v>
      </c>
    </row>
    <row r="811" spans="2:45" s="1" customFormat="1" ht="14.25" x14ac:dyDescent="0.2">
      <c r="B811" s="31" t="s">
        <v>4794</v>
      </c>
      <c r="C811" s="32" t="s">
        <v>2242</v>
      </c>
      <c r="D811" s="31" t="s">
        <v>2243</v>
      </c>
      <c r="E811" s="31" t="s">
        <v>13</v>
      </c>
      <c r="F811" s="31" t="s">
        <v>11</v>
      </c>
      <c r="G811" s="31" t="s">
        <v>19</v>
      </c>
      <c r="H811" s="31" t="s">
        <v>40</v>
      </c>
      <c r="I811" s="31" t="s">
        <v>10</v>
      </c>
      <c r="J811" s="31" t="s">
        <v>12</v>
      </c>
      <c r="K811" s="31" t="s">
        <v>2244</v>
      </c>
      <c r="L811" s="33">
        <v>1475</v>
      </c>
      <c r="M811" s="150">
        <v>55549.333245000002</v>
      </c>
      <c r="N811" s="34">
        <v>-49868</v>
      </c>
      <c r="O811" s="34">
        <v>23276.10679614509</v>
      </c>
      <c r="P811" s="30">
        <v>61790.23324500001</v>
      </c>
      <c r="Q811" s="35">
        <v>2752.1969119999999</v>
      </c>
      <c r="R811" s="36">
        <v>0</v>
      </c>
      <c r="S811" s="36">
        <v>1407.8264834291122</v>
      </c>
      <c r="T811" s="36">
        <v>1542.1735165708878</v>
      </c>
      <c r="U811" s="37">
        <v>2950.015907884534</v>
      </c>
      <c r="V811" s="38">
        <v>5702.2128198845339</v>
      </c>
      <c r="W811" s="34">
        <v>67492.446064884542</v>
      </c>
      <c r="X811" s="34">
        <v>2639.6746564291097</v>
      </c>
      <c r="Y811" s="33">
        <v>64852.771408455432</v>
      </c>
      <c r="Z811" s="144">
        <v>0</v>
      </c>
      <c r="AA811" s="34">
        <v>2997.8234080436546</v>
      </c>
      <c r="AB811" s="34">
        <v>5823.0248240122555</v>
      </c>
      <c r="AC811" s="34">
        <v>6182.78</v>
      </c>
      <c r="AD811" s="34">
        <v>1235.6112218499998</v>
      </c>
      <c r="AE811" s="34">
        <v>0</v>
      </c>
      <c r="AF811" s="34">
        <v>16239.239453905911</v>
      </c>
      <c r="AG811" s="136">
        <v>55122</v>
      </c>
      <c r="AH811" s="34">
        <v>56108.9</v>
      </c>
      <c r="AI811" s="34">
        <v>0</v>
      </c>
      <c r="AJ811" s="34">
        <v>986.90000000000009</v>
      </c>
      <c r="AK811" s="34">
        <v>986.90000000000009</v>
      </c>
      <c r="AL811" s="34">
        <v>55122</v>
      </c>
      <c r="AM811" s="34">
        <v>55122</v>
      </c>
      <c r="AN811" s="34">
        <v>0</v>
      </c>
      <c r="AO811" s="34">
        <v>61790.23324500001</v>
      </c>
      <c r="AP811" s="34">
        <v>60803.333245000009</v>
      </c>
      <c r="AQ811" s="34">
        <v>986.90000000000146</v>
      </c>
      <c r="AR811" s="34">
        <v>-51192</v>
      </c>
      <c r="AS811" s="34">
        <v>1324</v>
      </c>
    </row>
    <row r="812" spans="2:45" s="1" customFormat="1" ht="14.25" x14ac:dyDescent="0.2">
      <c r="B812" s="31" t="s">
        <v>4794</v>
      </c>
      <c r="C812" s="32" t="s">
        <v>3790</v>
      </c>
      <c r="D812" s="31" t="s">
        <v>3791</v>
      </c>
      <c r="E812" s="31" t="s">
        <v>13</v>
      </c>
      <c r="F812" s="31" t="s">
        <v>11</v>
      </c>
      <c r="G812" s="31" t="s">
        <v>19</v>
      </c>
      <c r="H812" s="31" t="s">
        <v>40</v>
      </c>
      <c r="I812" s="31" t="s">
        <v>10</v>
      </c>
      <c r="J812" s="31" t="s">
        <v>12</v>
      </c>
      <c r="K812" s="31" t="s">
        <v>3792</v>
      </c>
      <c r="L812" s="33">
        <v>1573</v>
      </c>
      <c r="M812" s="150">
        <v>50649.105484999993</v>
      </c>
      <c r="N812" s="34">
        <v>15425</v>
      </c>
      <c r="O812" s="34">
        <v>0</v>
      </c>
      <c r="P812" s="30">
        <v>18890.975484999988</v>
      </c>
      <c r="Q812" s="35">
        <v>3186.824067</v>
      </c>
      <c r="R812" s="36">
        <v>0</v>
      </c>
      <c r="S812" s="36">
        <v>2385.2678662866301</v>
      </c>
      <c r="T812" s="36">
        <v>760.73213371336988</v>
      </c>
      <c r="U812" s="37">
        <v>3146.0169648151677</v>
      </c>
      <c r="V812" s="38">
        <v>6332.8410318151673</v>
      </c>
      <c r="W812" s="34">
        <v>25223.816516815154</v>
      </c>
      <c r="X812" s="34">
        <v>4472.3772492866265</v>
      </c>
      <c r="Y812" s="33">
        <v>20751.439267528527</v>
      </c>
      <c r="Z812" s="144">
        <v>0</v>
      </c>
      <c r="AA812" s="34">
        <v>2631.6570660413413</v>
      </c>
      <c r="AB812" s="34">
        <v>7221.8118034119698</v>
      </c>
      <c r="AC812" s="34">
        <v>6593.56</v>
      </c>
      <c r="AD812" s="34">
        <v>563.33787977463999</v>
      </c>
      <c r="AE812" s="34">
        <v>0</v>
      </c>
      <c r="AF812" s="34">
        <v>17010.366749227953</v>
      </c>
      <c r="AG812" s="136">
        <v>16094</v>
      </c>
      <c r="AH812" s="34">
        <v>17601.87</v>
      </c>
      <c r="AI812" s="34">
        <v>0</v>
      </c>
      <c r="AJ812" s="34">
        <v>0</v>
      </c>
      <c r="AK812" s="34">
        <v>0</v>
      </c>
      <c r="AL812" s="34">
        <v>16094</v>
      </c>
      <c r="AM812" s="34">
        <v>17601.87</v>
      </c>
      <c r="AN812" s="34">
        <v>1507.869999999999</v>
      </c>
      <c r="AO812" s="34">
        <v>18890.975484999988</v>
      </c>
      <c r="AP812" s="34">
        <v>17383.105484999989</v>
      </c>
      <c r="AQ812" s="34">
        <v>1507.869999999999</v>
      </c>
      <c r="AR812" s="34">
        <v>15425</v>
      </c>
      <c r="AS812" s="34">
        <v>0</v>
      </c>
    </row>
    <row r="813" spans="2:45" s="1" customFormat="1" ht="14.25" x14ac:dyDescent="0.2">
      <c r="B813" s="31" t="s">
        <v>4794</v>
      </c>
      <c r="C813" s="32" t="s">
        <v>3431</v>
      </c>
      <c r="D813" s="31" t="s">
        <v>3432</v>
      </c>
      <c r="E813" s="31" t="s">
        <v>13</v>
      </c>
      <c r="F813" s="31" t="s">
        <v>11</v>
      </c>
      <c r="G813" s="31" t="s">
        <v>19</v>
      </c>
      <c r="H813" s="31" t="s">
        <v>40</v>
      </c>
      <c r="I813" s="31" t="s">
        <v>10</v>
      </c>
      <c r="J813" s="31" t="s">
        <v>12</v>
      </c>
      <c r="K813" s="31" t="s">
        <v>3433</v>
      </c>
      <c r="L813" s="33">
        <v>4617</v>
      </c>
      <c r="M813" s="150">
        <v>121695.68951500001</v>
      </c>
      <c r="N813" s="34">
        <v>22982.9</v>
      </c>
      <c r="O813" s="34">
        <v>0</v>
      </c>
      <c r="P813" s="30">
        <v>233613.589515</v>
      </c>
      <c r="Q813" s="35">
        <v>8298.8370269999996</v>
      </c>
      <c r="R813" s="36">
        <v>0</v>
      </c>
      <c r="S813" s="36">
        <v>7845.0307245744407</v>
      </c>
      <c r="T813" s="36">
        <v>1388.9692754255593</v>
      </c>
      <c r="U813" s="37">
        <v>9234.0497943748433</v>
      </c>
      <c r="V813" s="38">
        <v>17532.886821374843</v>
      </c>
      <c r="W813" s="34">
        <v>251146.47633637485</v>
      </c>
      <c r="X813" s="34">
        <v>14709.432608574425</v>
      </c>
      <c r="Y813" s="33">
        <v>236437.04372780042</v>
      </c>
      <c r="Z813" s="144">
        <v>0</v>
      </c>
      <c r="AA813" s="34">
        <v>7682.4662769065417</v>
      </c>
      <c r="AB813" s="34">
        <v>18869.124697657797</v>
      </c>
      <c r="AC813" s="34">
        <v>19353.14</v>
      </c>
      <c r="AD813" s="34">
        <v>5898.6590097039743</v>
      </c>
      <c r="AE813" s="34">
        <v>159.01</v>
      </c>
      <c r="AF813" s="34">
        <v>51962.399984268312</v>
      </c>
      <c r="AG813" s="136">
        <v>94656</v>
      </c>
      <c r="AH813" s="34">
        <v>94656</v>
      </c>
      <c r="AI813" s="34">
        <v>0</v>
      </c>
      <c r="AJ813" s="34">
        <v>0</v>
      </c>
      <c r="AK813" s="34">
        <v>0</v>
      </c>
      <c r="AL813" s="34">
        <v>94656</v>
      </c>
      <c r="AM813" s="34">
        <v>94656</v>
      </c>
      <c r="AN813" s="34">
        <v>0</v>
      </c>
      <c r="AO813" s="34">
        <v>233613.589515</v>
      </c>
      <c r="AP813" s="34">
        <v>233613.589515</v>
      </c>
      <c r="AQ813" s="34">
        <v>0</v>
      </c>
      <c r="AR813" s="34">
        <v>22982.9</v>
      </c>
      <c r="AS813" s="34">
        <v>0</v>
      </c>
    </row>
    <row r="814" spans="2:45" s="1" customFormat="1" ht="14.25" x14ac:dyDescent="0.2">
      <c r="B814" s="31" t="s">
        <v>4794</v>
      </c>
      <c r="C814" s="32" t="s">
        <v>526</v>
      </c>
      <c r="D814" s="31" t="s">
        <v>527</v>
      </c>
      <c r="E814" s="31" t="s">
        <v>13</v>
      </c>
      <c r="F814" s="31" t="s">
        <v>11</v>
      </c>
      <c r="G814" s="31" t="s">
        <v>19</v>
      </c>
      <c r="H814" s="31" t="s">
        <v>40</v>
      </c>
      <c r="I814" s="31" t="s">
        <v>10</v>
      </c>
      <c r="J814" s="31" t="s">
        <v>12</v>
      </c>
      <c r="K814" s="31" t="s">
        <v>528</v>
      </c>
      <c r="L814" s="33">
        <v>2833</v>
      </c>
      <c r="M814" s="150">
        <v>94818.899560000005</v>
      </c>
      <c r="N814" s="34">
        <v>-22560</v>
      </c>
      <c r="O814" s="34">
        <v>18760</v>
      </c>
      <c r="P814" s="30">
        <v>107759.16956000001</v>
      </c>
      <c r="Q814" s="35">
        <v>9019.2905979999996</v>
      </c>
      <c r="R814" s="36">
        <v>0</v>
      </c>
      <c r="S814" s="36">
        <v>4161.0086800015979</v>
      </c>
      <c r="T814" s="36">
        <v>1504.9913199984021</v>
      </c>
      <c r="U814" s="37">
        <v>5666.0305539233123</v>
      </c>
      <c r="V814" s="38">
        <v>14685.321151923312</v>
      </c>
      <c r="W814" s="34">
        <v>122444.49071192332</v>
      </c>
      <c r="X814" s="34">
        <v>7801.891275001617</v>
      </c>
      <c r="Y814" s="33">
        <v>114642.59943692171</v>
      </c>
      <c r="Z814" s="144">
        <v>0</v>
      </c>
      <c r="AA814" s="34">
        <v>1964.4215954392962</v>
      </c>
      <c r="AB814" s="34">
        <v>17344.140215243286</v>
      </c>
      <c r="AC814" s="34">
        <v>11875.12</v>
      </c>
      <c r="AD814" s="34">
        <v>1191.0603067750001</v>
      </c>
      <c r="AE814" s="34">
        <v>0</v>
      </c>
      <c r="AF814" s="34">
        <v>32374.742117457583</v>
      </c>
      <c r="AG814" s="136">
        <v>20938</v>
      </c>
      <c r="AH814" s="34">
        <v>35501.269999999997</v>
      </c>
      <c r="AI814" s="34">
        <v>0</v>
      </c>
      <c r="AJ814" s="34">
        <v>3800</v>
      </c>
      <c r="AK814" s="34">
        <v>3800</v>
      </c>
      <c r="AL814" s="34">
        <v>20938</v>
      </c>
      <c r="AM814" s="34">
        <v>31701.269999999997</v>
      </c>
      <c r="AN814" s="34">
        <v>10763.269999999997</v>
      </c>
      <c r="AO814" s="34">
        <v>107759.16956000001</v>
      </c>
      <c r="AP814" s="34">
        <v>93195.89956000002</v>
      </c>
      <c r="AQ814" s="34">
        <v>14563.26999999999</v>
      </c>
      <c r="AR814" s="34">
        <v>-22560</v>
      </c>
      <c r="AS814" s="34">
        <v>0</v>
      </c>
    </row>
    <row r="815" spans="2:45" s="1" customFormat="1" ht="14.25" x14ac:dyDescent="0.2">
      <c r="B815" s="31" t="s">
        <v>4794</v>
      </c>
      <c r="C815" s="32" t="s">
        <v>1634</v>
      </c>
      <c r="D815" s="31" t="s">
        <v>1635</v>
      </c>
      <c r="E815" s="31" t="s">
        <v>13</v>
      </c>
      <c r="F815" s="31" t="s">
        <v>11</v>
      </c>
      <c r="G815" s="31" t="s">
        <v>19</v>
      </c>
      <c r="H815" s="31" t="s">
        <v>40</v>
      </c>
      <c r="I815" s="31" t="s">
        <v>10</v>
      </c>
      <c r="J815" s="31" t="s">
        <v>12</v>
      </c>
      <c r="K815" s="31" t="s">
        <v>1636</v>
      </c>
      <c r="L815" s="33">
        <v>2137</v>
      </c>
      <c r="M815" s="150">
        <v>187966.76805499999</v>
      </c>
      <c r="N815" s="34">
        <v>-40017</v>
      </c>
      <c r="O815" s="34">
        <v>936.38603259279523</v>
      </c>
      <c r="P815" s="30">
        <v>219449.76805499999</v>
      </c>
      <c r="Q815" s="35">
        <v>14521.813228000001</v>
      </c>
      <c r="R815" s="36">
        <v>0</v>
      </c>
      <c r="S815" s="36">
        <v>3329.1764262869924</v>
      </c>
      <c r="T815" s="36">
        <v>944.82357371300759</v>
      </c>
      <c r="U815" s="37">
        <v>4274.0230475588132</v>
      </c>
      <c r="V815" s="38">
        <v>18795.836275558813</v>
      </c>
      <c r="W815" s="34">
        <v>238245.6043305588</v>
      </c>
      <c r="X815" s="34">
        <v>6242.2057992869522</v>
      </c>
      <c r="Y815" s="33">
        <v>232003.39853127184</v>
      </c>
      <c r="Z815" s="144">
        <v>0</v>
      </c>
      <c r="AA815" s="34">
        <v>3102.7952860024047</v>
      </c>
      <c r="AB815" s="34">
        <v>10976.910508077886</v>
      </c>
      <c r="AC815" s="34">
        <v>8957.69</v>
      </c>
      <c r="AD815" s="34">
        <v>0</v>
      </c>
      <c r="AE815" s="34">
        <v>0</v>
      </c>
      <c r="AF815" s="34">
        <v>23037.395794080294</v>
      </c>
      <c r="AG815" s="136">
        <v>86394</v>
      </c>
      <c r="AH815" s="34">
        <v>89770</v>
      </c>
      <c r="AI815" s="34">
        <v>0</v>
      </c>
      <c r="AJ815" s="34">
        <v>3376</v>
      </c>
      <c r="AK815" s="34">
        <v>3376</v>
      </c>
      <c r="AL815" s="34">
        <v>86394</v>
      </c>
      <c r="AM815" s="34">
        <v>86394</v>
      </c>
      <c r="AN815" s="34">
        <v>0</v>
      </c>
      <c r="AO815" s="34">
        <v>219449.76805499999</v>
      </c>
      <c r="AP815" s="34">
        <v>216073.76805499999</v>
      </c>
      <c r="AQ815" s="34">
        <v>3376</v>
      </c>
      <c r="AR815" s="34">
        <v>-40017</v>
      </c>
      <c r="AS815" s="34">
        <v>0</v>
      </c>
    </row>
    <row r="816" spans="2:45" s="1" customFormat="1" ht="14.25" x14ac:dyDescent="0.2">
      <c r="B816" s="31" t="s">
        <v>4794</v>
      </c>
      <c r="C816" s="32" t="s">
        <v>2497</v>
      </c>
      <c r="D816" s="31" t="s">
        <v>2498</v>
      </c>
      <c r="E816" s="31" t="s">
        <v>13</v>
      </c>
      <c r="F816" s="31" t="s">
        <v>11</v>
      </c>
      <c r="G816" s="31" t="s">
        <v>19</v>
      </c>
      <c r="H816" s="31" t="s">
        <v>40</v>
      </c>
      <c r="I816" s="31" t="s">
        <v>10</v>
      </c>
      <c r="J816" s="31" t="s">
        <v>12</v>
      </c>
      <c r="K816" s="31" t="s">
        <v>2499</v>
      </c>
      <c r="L816" s="33">
        <v>2197</v>
      </c>
      <c r="M816" s="150">
        <v>51306.739362</v>
      </c>
      <c r="N816" s="34">
        <v>-6360</v>
      </c>
      <c r="O816" s="34">
        <v>0</v>
      </c>
      <c r="P816" s="30">
        <v>12916.843298199994</v>
      </c>
      <c r="Q816" s="35">
        <v>4311.1072720000002</v>
      </c>
      <c r="R816" s="36">
        <v>0</v>
      </c>
      <c r="S816" s="36">
        <v>3894.7722217157811</v>
      </c>
      <c r="T816" s="36">
        <v>499.22777828421886</v>
      </c>
      <c r="U816" s="37">
        <v>4394.0236946592013</v>
      </c>
      <c r="V816" s="38">
        <v>8705.1309666592024</v>
      </c>
      <c r="W816" s="34">
        <v>21621.974264859196</v>
      </c>
      <c r="X816" s="34">
        <v>7302.6979157157803</v>
      </c>
      <c r="Y816" s="33">
        <v>14319.276349143416</v>
      </c>
      <c r="Z816" s="144">
        <v>0</v>
      </c>
      <c r="AA816" s="34">
        <v>5793.9500628632568</v>
      </c>
      <c r="AB816" s="34">
        <v>6931.384346681557</v>
      </c>
      <c r="AC816" s="34">
        <v>9209.19</v>
      </c>
      <c r="AD816" s="34">
        <v>2362.8924899997196</v>
      </c>
      <c r="AE816" s="34">
        <v>557.17999999999995</v>
      </c>
      <c r="AF816" s="34">
        <v>24854.596899544533</v>
      </c>
      <c r="AG816" s="136">
        <v>22849</v>
      </c>
      <c r="AH816" s="34">
        <v>29715.103936200001</v>
      </c>
      <c r="AI816" s="34">
        <v>0</v>
      </c>
      <c r="AJ816" s="34">
        <v>5130.6739362000008</v>
      </c>
      <c r="AK816" s="34">
        <v>5130.6739362000008</v>
      </c>
      <c r="AL816" s="34">
        <v>22849</v>
      </c>
      <c r="AM816" s="34">
        <v>24584.43</v>
      </c>
      <c r="AN816" s="34">
        <v>1735.4300000000003</v>
      </c>
      <c r="AO816" s="34">
        <v>12916.843298199994</v>
      </c>
      <c r="AP816" s="34">
        <v>6050.739361999993</v>
      </c>
      <c r="AQ816" s="34">
        <v>6866.103936200001</v>
      </c>
      <c r="AR816" s="34">
        <v>-6360</v>
      </c>
      <c r="AS816" s="34">
        <v>0</v>
      </c>
    </row>
    <row r="817" spans="2:45" s="1" customFormat="1" ht="14.25" x14ac:dyDescent="0.2">
      <c r="B817" s="31" t="s">
        <v>4794</v>
      </c>
      <c r="C817" s="32" t="s">
        <v>2983</v>
      </c>
      <c r="D817" s="31" t="s">
        <v>2984</v>
      </c>
      <c r="E817" s="31" t="s">
        <v>13</v>
      </c>
      <c r="F817" s="31" t="s">
        <v>11</v>
      </c>
      <c r="G817" s="31" t="s">
        <v>19</v>
      </c>
      <c r="H817" s="31" t="s">
        <v>40</v>
      </c>
      <c r="I817" s="31" t="s">
        <v>10</v>
      </c>
      <c r="J817" s="31" t="s">
        <v>16</v>
      </c>
      <c r="K817" s="31" t="s">
        <v>2985</v>
      </c>
      <c r="L817" s="33">
        <v>15465</v>
      </c>
      <c r="M817" s="150">
        <v>755025.91495000001</v>
      </c>
      <c r="N817" s="34">
        <v>-417020</v>
      </c>
      <c r="O817" s="34">
        <v>215847.47553221998</v>
      </c>
      <c r="P817" s="30">
        <v>506864.81495000003</v>
      </c>
      <c r="Q817" s="35">
        <v>64947.741730000002</v>
      </c>
      <c r="R817" s="36">
        <v>0</v>
      </c>
      <c r="S817" s="36">
        <v>21667.902138294034</v>
      </c>
      <c r="T817" s="36">
        <v>9262.0978617059664</v>
      </c>
      <c r="U817" s="37">
        <v>30930.16679012496</v>
      </c>
      <c r="V817" s="38">
        <v>95877.908520124969</v>
      </c>
      <c r="W817" s="34">
        <v>602742.723470125</v>
      </c>
      <c r="X817" s="34">
        <v>40627.316509294091</v>
      </c>
      <c r="Y817" s="33">
        <v>562115.40696083091</v>
      </c>
      <c r="Z817" s="144">
        <v>0</v>
      </c>
      <c r="AA817" s="34">
        <v>52914.253394774365</v>
      </c>
      <c r="AB817" s="34">
        <v>128033.79426884462</v>
      </c>
      <c r="AC817" s="34">
        <v>64824.84</v>
      </c>
      <c r="AD817" s="34">
        <v>15174.750707907147</v>
      </c>
      <c r="AE817" s="34">
        <v>0</v>
      </c>
      <c r="AF817" s="34">
        <v>260947.63837152612</v>
      </c>
      <c r="AG817" s="136">
        <v>364046</v>
      </c>
      <c r="AH817" s="34">
        <v>396294.9</v>
      </c>
      <c r="AI817" s="34">
        <v>0</v>
      </c>
      <c r="AJ817" s="34">
        <v>32248.9</v>
      </c>
      <c r="AK817" s="34">
        <v>32248.9</v>
      </c>
      <c r="AL817" s="34">
        <v>364046</v>
      </c>
      <c r="AM817" s="34">
        <v>364046</v>
      </c>
      <c r="AN817" s="34">
        <v>0</v>
      </c>
      <c r="AO817" s="34">
        <v>506864.81495000003</v>
      </c>
      <c r="AP817" s="34">
        <v>474615.91495000001</v>
      </c>
      <c r="AQ817" s="34">
        <v>32248.900000000023</v>
      </c>
      <c r="AR817" s="34">
        <v>-417020</v>
      </c>
      <c r="AS817" s="34">
        <v>0</v>
      </c>
    </row>
    <row r="818" spans="2:45" s="1" customFormat="1" ht="14.25" x14ac:dyDescent="0.2">
      <c r="B818" s="31" t="s">
        <v>4794</v>
      </c>
      <c r="C818" s="32" t="s">
        <v>1755</v>
      </c>
      <c r="D818" s="31" t="s">
        <v>1756</v>
      </c>
      <c r="E818" s="31" t="s">
        <v>13</v>
      </c>
      <c r="F818" s="31" t="s">
        <v>11</v>
      </c>
      <c r="G818" s="31" t="s">
        <v>19</v>
      </c>
      <c r="H818" s="31" t="s">
        <v>40</v>
      </c>
      <c r="I818" s="31" t="s">
        <v>10</v>
      </c>
      <c r="J818" s="31" t="s">
        <v>12</v>
      </c>
      <c r="K818" s="31" t="s">
        <v>1757</v>
      </c>
      <c r="L818" s="33">
        <v>2256</v>
      </c>
      <c r="M818" s="150">
        <v>40165.413239000001</v>
      </c>
      <c r="N818" s="34">
        <v>37994</v>
      </c>
      <c r="O818" s="34">
        <v>0</v>
      </c>
      <c r="P818" s="30">
        <v>112557.41323900002</v>
      </c>
      <c r="Q818" s="35">
        <v>4060.3684149999999</v>
      </c>
      <c r="R818" s="36">
        <v>0</v>
      </c>
      <c r="S818" s="36">
        <v>4639.5624971446396</v>
      </c>
      <c r="T818" s="36">
        <v>-6.8937765447699348</v>
      </c>
      <c r="U818" s="37">
        <v>4632.6937022809179</v>
      </c>
      <c r="V818" s="38">
        <v>8693.0621172809188</v>
      </c>
      <c r="W818" s="34">
        <v>121250.47535628093</v>
      </c>
      <c r="X818" s="34">
        <v>8699.1796821446333</v>
      </c>
      <c r="Y818" s="33">
        <v>112551.2956741363</v>
      </c>
      <c r="Z818" s="144">
        <v>0</v>
      </c>
      <c r="AA818" s="34">
        <v>2951.4791194770646</v>
      </c>
      <c r="AB818" s="34">
        <v>11867.260745760661</v>
      </c>
      <c r="AC818" s="34">
        <v>9456.5</v>
      </c>
      <c r="AD818" s="34">
        <v>311.49511839999997</v>
      </c>
      <c r="AE818" s="34">
        <v>0</v>
      </c>
      <c r="AF818" s="34">
        <v>24586.734983637722</v>
      </c>
      <c r="AG818" s="136">
        <v>89182</v>
      </c>
      <c r="AH818" s="34">
        <v>89182</v>
      </c>
      <c r="AI818" s="34">
        <v>0</v>
      </c>
      <c r="AJ818" s="34">
        <v>0</v>
      </c>
      <c r="AK818" s="34">
        <v>0</v>
      </c>
      <c r="AL818" s="34">
        <v>89182</v>
      </c>
      <c r="AM818" s="34">
        <v>89182</v>
      </c>
      <c r="AN818" s="34">
        <v>0</v>
      </c>
      <c r="AO818" s="34">
        <v>112557.41323900002</v>
      </c>
      <c r="AP818" s="34">
        <v>112557.41323900002</v>
      </c>
      <c r="AQ818" s="34">
        <v>0</v>
      </c>
      <c r="AR818" s="34">
        <v>37994</v>
      </c>
      <c r="AS818" s="34">
        <v>0</v>
      </c>
    </row>
    <row r="819" spans="2:45" s="1" customFormat="1" ht="14.25" x14ac:dyDescent="0.2">
      <c r="B819" s="31" t="s">
        <v>4794</v>
      </c>
      <c r="C819" s="32" t="s">
        <v>2911</v>
      </c>
      <c r="D819" s="31" t="s">
        <v>2912</v>
      </c>
      <c r="E819" s="31" t="s">
        <v>13</v>
      </c>
      <c r="F819" s="31" t="s">
        <v>11</v>
      </c>
      <c r="G819" s="31" t="s">
        <v>19</v>
      </c>
      <c r="H819" s="31" t="s">
        <v>40</v>
      </c>
      <c r="I819" s="31" t="s">
        <v>10</v>
      </c>
      <c r="J819" s="31" t="s">
        <v>12</v>
      </c>
      <c r="K819" s="31" t="s">
        <v>2913</v>
      </c>
      <c r="L819" s="33">
        <v>2858</v>
      </c>
      <c r="M819" s="150">
        <v>53754.642772000007</v>
      </c>
      <c r="N819" s="34">
        <v>-80730</v>
      </c>
      <c r="O819" s="34">
        <v>59408.462310869065</v>
      </c>
      <c r="P819" s="30">
        <v>12611.107049200014</v>
      </c>
      <c r="Q819" s="35">
        <v>9874.8153110000003</v>
      </c>
      <c r="R819" s="36">
        <v>0</v>
      </c>
      <c r="S819" s="36">
        <v>5757.8451565736405</v>
      </c>
      <c r="T819" s="36">
        <v>34867.382159774141</v>
      </c>
      <c r="U819" s="37">
        <v>40625.446388017386</v>
      </c>
      <c r="V819" s="38">
        <v>50500.261699017385</v>
      </c>
      <c r="W819" s="34">
        <v>63111.368748217399</v>
      </c>
      <c r="X819" s="34">
        <v>52756.614131242692</v>
      </c>
      <c r="Y819" s="33">
        <v>10354.754616974707</v>
      </c>
      <c r="Z819" s="144">
        <v>0</v>
      </c>
      <c r="AA819" s="34">
        <v>1613.3867002730524</v>
      </c>
      <c r="AB819" s="34">
        <v>23785.91733935579</v>
      </c>
      <c r="AC819" s="34">
        <v>11979.92</v>
      </c>
      <c r="AD819" s="34">
        <v>3492.444134975</v>
      </c>
      <c r="AE819" s="34">
        <v>1376</v>
      </c>
      <c r="AF819" s="34">
        <v>42247.668174603838</v>
      </c>
      <c r="AG819" s="136">
        <v>34211</v>
      </c>
      <c r="AH819" s="34">
        <v>39586.464277200001</v>
      </c>
      <c r="AI819" s="34">
        <v>0</v>
      </c>
      <c r="AJ819" s="34">
        <v>5375.4642772000007</v>
      </c>
      <c r="AK819" s="34">
        <v>5375.4642772000007</v>
      </c>
      <c r="AL819" s="34">
        <v>34211</v>
      </c>
      <c r="AM819" s="34">
        <v>34211</v>
      </c>
      <c r="AN819" s="34">
        <v>0</v>
      </c>
      <c r="AO819" s="34">
        <v>12611.107049200014</v>
      </c>
      <c r="AP819" s="34">
        <v>7235.6427720000138</v>
      </c>
      <c r="AQ819" s="34">
        <v>5375.4642772000007</v>
      </c>
      <c r="AR819" s="34">
        <v>-80730</v>
      </c>
      <c r="AS819" s="34">
        <v>0</v>
      </c>
    </row>
    <row r="820" spans="2:45" s="1" customFormat="1" ht="14.25" x14ac:dyDescent="0.2">
      <c r="B820" s="31" t="s">
        <v>4794</v>
      </c>
      <c r="C820" s="32" t="s">
        <v>3970</v>
      </c>
      <c r="D820" s="31" t="s">
        <v>3971</v>
      </c>
      <c r="E820" s="31" t="s">
        <v>13</v>
      </c>
      <c r="F820" s="31" t="s">
        <v>11</v>
      </c>
      <c r="G820" s="31" t="s">
        <v>19</v>
      </c>
      <c r="H820" s="31" t="s">
        <v>40</v>
      </c>
      <c r="I820" s="31" t="s">
        <v>10</v>
      </c>
      <c r="J820" s="31" t="s">
        <v>12</v>
      </c>
      <c r="K820" s="31" t="s">
        <v>3972</v>
      </c>
      <c r="L820" s="33">
        <v>1128</v>
      </c>
      <c r="M820" s="150">
        <v>50623.174677000003</v>
      </c>
      <c r="N820" s="34">
        <v>51648</v>
      </c>
      <c r="O820" s="34">
        <v>0</v>
      </c>
      <c r="P820" s="30">
        <v>108133.174677</v>
      </c>
      <c r="Q820" s="35">
        <v>1463.321432</v>
      </c>
      <c r="R820" s="36">
        <v>0</v>
      </c>
      <c r="S820" s="36">
        <v>1288.6978788576378</v>
      </c>
      <c r="T820" s="36">
        <v>967.30212114236224</v>
      </c>
      <c r="U820" s="37">
        <v>2256.012165487291</v>
      </c>
      <c r="V820" s="38">
        <v>3719.3335974872907</v>
      </c>
      <c r="W820" s="34">
        <v>111852.50827448729</v>
      </c>
      <c r="X820" s="34">
        <v>2416.3085228576383</v>
      </c>
      <c r="Y820" s="33">
        <v>109436.19975162965</v>
      </c>
      <c r="Z820" s="144">
        <v>0</v>
      </c>
      <c r="AA820" s="34">
        <v>933.17060551988254</v>
      </c>
      <c r="AB820" s="34">
        <v>4142.1208001305204</v>
      </c>
      <c r="AC820" s="34">
        <v>4728.25</v>
      </c>
      <c r="AD820" s="34">
        <v>0</v>
      </c>
      <c r="AE820" s="34">
        <v>0</v>
      </c>
      <c r="AF820" s="34">
        <v>9803.5414056504032</v>
      </c>
      <c r="AG820" s="136">
        <v>31612</v>
      </c>
      <c r="AH820" s="34">
        <v>31612</v>
      </c>
      <c r="AI820" s="34">
        <v>0</v>
      </c>
      <c r="AJ820" s="34">
        <v>0</v>
      </c>
      <c r="AK820" s="34">
        <v>0</v>
      </c>
      <c r="AL820" s="34">
        <v>31612</v>
      </c>
      <c r="AM820" s="34">
        <v>31612</v>
      </c>
      <c r="AN820" s="34">
        <v>0</v>
      </c>
      <c r="AO820" s="34">
        <v>108133.174677</v>
      </c>
      <c r="AP820" s="34">
        <v>108133.174677</v>
      </c>
      <c r="AQ820" s="34">
        <v>0</v>
      </c>
      <c r="AR820" s="34">
        <v>51648</v>
      </c>
      <c r="AS820" s="34">
        <v>0</v>
      </c>
    </row>
    <row r="821" spans="2:45" s="1" customFormat="1" ht="14.25" x14ac:dyDescent="0.2">
      <c r="B821" s="31" t="s">
        <v>4794</v>
      </c>
      <c r="C821" s="32" t="s">
        <v>3683</v>
      </c>
      <c r="D821" s="31" t="s">
        <v>3684</v>
      </c>
      <c r="E821" s="31" t="s">
        <v>13</v>
      </c>
      <c r="F821" s="31" t="s">
        <v>11</v>
      </c>
      <c r="G821" s="31" t="s">
        <v>19</v>
      </c>
      <c r="H821" s="31" t="s">
        <v>40</v>
      </c>
      <c r="I821" s="31" t="s">
        <v>10</v>
      </c>
      <c r="J821" s="31" t="s">
        <v>21</v>
      </c>
      <c r="K821" s="31" t="s">
        <v>3685</v>
      </c>
      <c r="L821" s="33">
        <v>206</v>
      </c>
      <c r="M821" s="150">
        <v>7479.1074210000006</v>
      </c>
      <c r="N821" s="34">
        <v>-8261</v>
      </c>
      <c r="O821" s="34">
        <v>7513.0892579000001</v>
      </c>
      <c r="P821" s="30">
        <v>-1019.0958369</v>
      </c>
      <c r="Q821" s="35">
        <v>482.03725300000002</v>
      </c>
      <c r="R821" s="36">
        <v>1019.0958369</v>
      </c>
      <c r="S821" s="36">
        <v>129.84874628576415</v>
      </c>
      <c r="T821" s="36">
        <v>5953.4120973136869</v>
      </c>
      <c r="U821" s="37">
        <v>7102.3949799808042</v>
      </c>
      <c r="V821" s="38">
        <v>7584.4322329808047</v>
      </c>
      <c r="W821" s="34">
        <v>7584.4322329808047</v>
      </c>
      <c r="X821" s="34">
        <v>7388.136057185764</v>
      </c>
      <c r="Y821" s="33">
        <v>196.29617579504065</v>
      </c>
      <c r="Z821" s="144">
        <v>0</v>
      </c>
      <c r="AA821" s="34">
        <v>909.8528959969583</v>
      </c>
      <c r="AB821" s="34">
        <v>1826.4951371243783</v>
      </c>
      <c r="AC821" s="34">
        <v>1709.21</v>
      </c>
      <c r="AD821" s="34">
        <v>1211.2216672500001</v>
      </c>
      <c r="AE821" s="34">
        <v>0</v>
      </c>
      <c r="AF821" s="34">
        <v>5656.7797003713367</v>
      </c>
      <c r="AG821" s="136">
        <v>0</v>
      </c>
      <c r="AH821" s="34">
        <v>2762.7967420999998</v>
      </c>
      <c r="AI821" s="34">
        <v>0</v>
      </c>
      <c r="AJ821" s="34">
        <v>747.91074210000011</v>
      </c>
      <c r="AK821" s="34">
        <v>747.91074210000011</v>
      </c>
      <c r="AL821" s="34">
        <v>0</v>
      </c>
      <c r="AM821" s="34">
        <v>2014.8859999999997</v>
      </c>
      <c r="AN821" s="34">
        <v>2014.8859999999997</v>
      </c>
      <c r="AO821" s="34">
        <v>-1019.0958369</v>
      </c>
      <c r="AP821" s="34">
        <v>-3781.8925789999998</v>
      </c>
      <c r="AQ821" s="34">
        <v>2762.7967420999998</v>
      </c>
      <c r="AR821" s="34">
        <v>-8261</v>
      </c>
      <c r="AS821" s="34">
        <v>0</v>
      </c>
    </row>
    <row r="822" spans="2:45" s="1" customFormat="1" ht="14.25" x14ac:dyDescent="0.2">
      <c r="B822" s="31" t="s">
        <v>4794</v>
      </c>
      <c r="C822" s="32" t="s">
        <v>3022</v>
      </c>
      <c r="D822" s="31" t="s">
        <v>3023</v>
      </c>
      <c r="E822" s="31" t="s">
        <v>13</v>
      </c>
      <c r="F822" s="31" t="s">
        <v>11</v>
      </c>
      <c r="G822" s="31" t="s">
        <v>19</v>
      </c>
      <c r="H822" s="31" t="s">
        <v>40</v>
      </c>
      <c r="I822" s="31" t="s">
        <v>10</v>
      </c>
      <c r="J822" s="31" t="s">
        <v>12</v>
      </c>
      <c r="K822" s="31" t="s">
        <v>3024</v>
      </c>
      <c r="L822" s="33">
        <v>1526</v>
      </c>
      <c r="M822" s="150">
        <v>28045.219354000001</v>
      </c>
      <c r="N822" s="34">
        <v>-11894</v>
      </c>
      <c r="O822" s="34">
        <v>8098.5041400855689</v>
      </c>
      <c r="P822" s="30">
        <v>36031.681289400003</v>
      </c>
      <c r="Q822" s="35">
        <v>2260.240534</v>
      </c>
      <c r="R822" s="36">
        <v>0</v>
      </c>
      <c r="S822" s="36">
        <v>1928.0714285721692</v>
      </c>
      <c r="T822" s="36">
        <v>1123.9285714278308</v>
      </c>
      <c r="U822" s="37">
        <v>3052.0164579198636</v>
      </c>
      <c r="V822" s="38">
        <v>5312.2569919198631</v>
      </c>
      <c r="W822" s="34">
        <v>41343.938281319868</v>
      </c>
      <c r="X822" s="34">
        <v>3615.133928572177</v>
      </c>
      <c r="Y822" s="33">
        <v>37728.804352747691</v>
      </c>
      <c r="Z822" s="144">
        <v>0</v>
      </c>
      <c r="AA822" s="34">
        <v>1429.0168435546457</v>
      </c>
      <c r="AB822" s="34">
        <v>4550.093715001447</v>
      </c>
      <c r="AC822" s="34">
        <v>6396.55</v>
      </c>
      <c r="AD822" s="34">
        <v>555.375</v>
      </c>
      <c r="AE822" s="34">
        <v>0</v>
      </c>
      <c r="AF822" s="34">
        <v>12931.035558556094</v>
      </c>
      <c r="AG822" s="136">
        <v>0</v>
      </c>
      <c r="AH822" s="34">
        <v>19880.461935399999</v>
      </c>
      <c r="AI822" s="34">
        <v>0</v>
      </c>
      <c r="AJ822" s="34">
        <v>2804.5219354000001</v>
      </c>
      <c r="AK822" s="34">
        <v>2804.5219354000001</v>
      </c>
      <c r="AL822" s="34">
        <v>0</v>
      </c>
      <c r="AM822" s="34">
        <v>17075.939999999999</v>
      </c>
      <c r="AN822" s="34">
        <v>17075.939999999999</v>
      </c>
      <c r="AO822" s="34">
        <v>36031.681289400003</v>
      </c>
      <c r="AP822" s="34">
        <v>16151.219354000004</v>
      </c>
      <c r="AQ822" s="34">
        <v>19880.461935400002</v>
      </c>
      <c r="AR822" s="34">
        <v>-11894</v>
      </c>
      <c r="AS822" s="34">
        <v>0</v>
      </c>
    </row>
    <row r="823" spans="2:45" s="1" customFormat="1" ht="14.25" x14ac:dyDescent="0.2">
      <c r="B823" s="31" t="s">
        <v>4794</v>
      </c>
      <c r="C823" s="32" t="s">
        <v>2533</v>
      </c>
      <c r="D823" s="31" t="s">
        <v>2534</v>
      </c>
      <c r="E823" s="31" t="s">
        <v>13</v>
      </c>
      <c r="F823" s="31" t="s">
        <v>11</v>
      </c>
      <c r="G823" s="31" t="s">
        <v>19</v>
      </c>
      <c r="H823" s="31" t="s">
        <v>40</v>
      </c>
      <c r="I823" s="31" t="s">
        <v>10</v>
      </c>
      <c r="J823" s="31" t="s">
        <v>12</v>
      </c>
      <c r="K823" s="31" t="s">
        <v>2535</v>
      </c>
      <c r="L823" s="33">
        <v>2255</v>
      </c>
      <c r="M823" s="150">
        <v>42706.076210999992</v>
      </c>
      <c r="N823" s="34">
        <v>-19489.620000000003</v>
      </c>
      <c r="O823" s="34">
        <v>12274.715649565218</v>
      </c>
      <c r="P823" s="30">
        <v>52103.513832099969</v>
      </c>
      <c r="Q823" s="35">
        <v>5756.6015100000004</v>
      </c>
      <c r="R823" s="36">
        <v>0</v>
      </c>
      <c r="S823" s="36">
        <v>3672.5927977156962</v>
      </c>
      <c r="T823" s="36">
        <v>837.40720228430382</v>
      </c>
      <c r="U823" s="37">
        <v>4510.0243201895764</v>
      </c>
      <c r="V823" s="38">
        <v>10266.625830189576</v>
      </c>
      <c r="W823" s="34">
        <v>62370.139662289541</v>
      </c>
      <c r="X823" s="34">
        <v>6886.1114957156897</v>
      </c>
      <c r="Y823" s="33">
        <v>55484.028166573851</v>
      </c>
      <c r="Z823" s="144">
        <v>0</v>
      </c>
      <c r="AA823" s="34">
        <v>4753.6664458942614</v>
      </c>
      <c r="AB823" s="34">
        <v>9657.8113249032049</v>
      </c>
      <c r="AC823" s="34">
        <v>9452.31</v>
      </c>
      <c r="AD823" s="34">
        <v>5098.6081451749997</v>
      </c>
      <c r="AE823" s="34">
        <v>0</v>
      </c>
      <c r="AF823" s="34">
        <v>28962.395915972465</v>
      </c>
      <c r="AG823" s="136">
        <v>0</v>
      </c>
      <c r="AH823" s="34">
        <v>29504.057621099997</v>
      </c>
      <c r="AI823" s="34">
        <v>0</v>
      </c>
      <c r="AJ823" s="34">
        <v>4270.6076210999991</v>
      </c>
      <c r="AK823" s="34">
        <v>4270.6076210999991</v>
      </c>
      <c r="AL823" s="34">
        <v>0</v>
      </c>
      <c r="AM823" s="34">
        <v>25233.449999999997</v>
      </c>
      <c r="AN823" s="34">
        <v>25233.449999999997</v>
      </c>
      <c r="AO823" s="34">
        <v>52103.513832099969</v>
      </c>
      <c r="AP823" s="34">
        <v>22599.456210999975</v>
      </c>
      <c r="AQ823" s="34">
        <v>29504.057621100001</v>
      </c>
      <c r="AR823" s="34">
        <v>-34889.620000000003</v>
      </c>
      <c r="AS823" s="34">
        <v>15400</v>
      </c>
    </row>
    <row r="824" spans="2:45" s="1" customFormat="1" ht="14.25" x14ac:dyDescent="0.2">
      <c r="B824" s="31" t="s">
        <v>4794</v>
      </c>
      <c r="C824" s="32" t="s">
        <v>4419</v>
      </c>
      <c r="D824" s="31" t="s">
        <v>4420</v>
      </c>
      <c r="E824" s="31" t="s">
        <v>13</v>
      </c>
      <c r="F824" s="31" t="s">
        <v>11</v>
      </c>
      <c r="G824" s="31" t="s">
        <v>19</v>
      </c>
      <c r="H824" s="31" t="s">
        <v>40</v>
      </c>
      <c r="I824" s="31" t="s">
        <v>10</v>
      </c>
      <c r="J824" s="31" t="s">
        <v>12</v>
      </c>
      <c r="K824" s="31" t="s">
        <v>4421</v>
      </c>
      <c r="L824" s="33">
        <v>2319</v>
      </c>
      <c r="M824" s="150">
        <v>81821.070190999992</v>
      </c>
      <c r="N824" s="34">
        <v>-33376</v>
      </c>
      <c r="O824" s="34">
        <v>8731.1501374777199</v>
      </c>
      <c r="P824" s="30">
        <v>89883.170190999983</v>
      </c>
      <c r="Q824" s="35">
        <v>5197.9656670000004</v>
      </c>
      <c r="R824" s="36">
        <v>0</v>
      </c>
      <c r="S824" s="36">
        <v>3786.0295245728826</v>
      </c>
      <c r="T824" s="36">
        <v>851.97047542711744</v>
      </c>
      <c r="U824" s="37">
        <v>4638.0250104299894</v>
      </c>
      <c r="V824" s="38">
        <v>9835.9906774299889</v>
      </c>
      <c r="W824" s="34">
        <v>99719.160868429972</v>
      </c>
      <c r="X824" s="34">
        <v>7098.8053585728776</v>
      </c>
      <c r="Y824" s="33">
        <v>92620.355509857094</v>
      </c>
      <c r="Z824" s="144">
        <v>0</v>
      </c>
      <c r="AA824" s="34">
        <v>5087.5570456671621</v>
      </c>
      <c r="AB824" s="34">
        <v>12047.539487948317</v>
      </c>
      <c r="AC824" s="34">
        <v>9720.58</v>
      </c>
      <c r="AD824" s="34">
        <v>274.5</v>
      </c>
      <c r="AE824" s="34">
        <v>0</v>
      </c>
      <c r="AF824" s="34">
        <v>27130.176533615479</v>
      </c>
      <c r="AG824" s="136">
        <v>52934</v>
      </c>
      <c r="AH824" s="34">
        <v>53677.1</v>
      </c>
      <c r="AI824" s="34">
        <v>0</v>
      </c>
      <c r="AJ824" s="34">
        <v>743.1</v>
      </c>
      <c r="AK824" s="34">
        <v>743.1</v>
      </c>
      <c r="AL824" s="34">
        <v>52934</v>
      </c>
      <c r="AM824" s="34">
        <v>52934</v>
      </c>
      <c r="AN824" s="34">
        <v>0</v>
      </c>
      <c r="AO824" s="34">
        <v>89883.170190999983</v>
      </c>
      <c r="AP824" s="34">
        <v>89140.070190999977</v>
      </c>
      <c r="AQ824" s="34">
        <v>743.10000000000582</v>
      </c>
      <c r="AR824" s="34">
        <v>-33376</v>
      </c>
      <c r="AS824" s="34">
        <v>0</v>
      </c>
    </row>
    <row r="825" spans="2:45" s="1" customFormat="1" ht="14.25" x14ac:dyDescent="0.2">
      <c r="B825" s="31" t="s">
        <v>4794</v>
      </c>
      <c r="C825" s="32" t="s">
        <v>2425</v>
      </c>
      <c r="D825" s="31" t="s">
        <v>2426</v>
      </c>
      <c r="E825" s="31" t="s">
        <v>13</v>
      </c>
      <c r="F825" s="31" t="s">
        <v>11</v>
      </c>
      <c r="G825" s="31" t="s">
        <v>19</v>
      </c>
      <c r="H825" s="31" t="s">
        <v>40</v>
      </c>
      <c r="I825" s="31" t="s">
        <v>10</v>
      </c>
      <c r="J825" s="31" t="s">
        <v>12</v>
      </c>
      <c r="K825" s="31" t="s">
        <v>2427</v>
      </c>
      <c r="L825" s="33">
        <v>1276</v>
      </c>
      <c r="M825" s="150">
        <v>44147.172923999999</v>
      </c>
      <c r="N825" s="34">
        <v>-11179</v>
      </c>
      <c r="O825" s="34">
        <v>9629</v>
      </c>
      <c r="P825" s="30">
        <v>35253.612924000001</v>
      </c>
      <c r="Q825" s="35">
        <v>3445.187547</v>
      </c>
      <c r="R825" s="36">
        <v>0</v>
      </c>
      <c r="S825" s="36">
        <v>3203.2264160012296</v>
      </c>
      <c r="T825" s="36">
        <v>-35.193802978578333</v>
      </c>
      <c r="U825" s="37">
        <v>3168.0496966487558</v>
      </c>
      <c r="V825" s="38">
        <v>6613.2372436487558</v>
      </c>
      <c r="W825" s="34">
        <v>41866.850167648758</v>
      </c>
      <c r="X825" s="34">
        <v>6006.0495300012335</v>
      </c>
      <c r="Y825" s="33">
        <v>35860.800637647524</v>
      </c>
      <c r="Z825" s="144">
        <v>0</v>
      </c>
      <c r="AA825" s="34">
        <v>3197.3750946379423</v>
      </c>
      <c r="AB825" s="34">
        <v>6945.0973213858852</v>
      </c>
      <c r="AC825" s="34">
        <v>5348.63</v>
      </c>
      <c r="AD825" s="34">
        <v>827.21791162500006</v>
      </c>
      <c r="AE825" s="34">
        <v>0</v>
      </c>
      <c r="AF825" s="34">
        <v>16318.320327648828</v>
      </c>
      <c r="AG825" s="136">
        <v>0</v>
      </c>
      <c r="AH825" s="34">
        <v>15828.439999999999</v>
      </c>
      <c r="AI825" s="34">
        <v>0</v>
      </c>
      <c r="AJ825" s="34">
        <v>1550</v>
      </c>
      <c r="AK825" s="34">
        <v>1550</v>
      </c>
      <c r="AL825" s="34">
        <v>0</v>
      </c>
      <c r="AM825" s="34">
        <v>14278.439999999999</v>
      </c>
      <c r="AN825" s="34">
        <v>14278.439999999999</v>
      </c>
      <c r="AO825" s="34">
        <v>35253.612924000001</v>
      </c>
      <c r="AP825" s="34">
        <v>19425.172924000002</v>
      </c>
      <c r="AQ825" s="34">
        <v>15828.440000000002</v>
      </c>
      <c r="AR825" s="34">
        <v>-11179</v>
      </c>
      <c r="AS825" s="34">
        <v>0</v>
      </c>
    </row>
    <row r="826" spans="2:45" s="1" customFormat="1" ht="14.25" x14ac:dyDescent="0.2">
      <c r="B826" s="31" t="s">
        <v>4794</v>
      </c>
      <c r="C826" s="32" t="s">
        <v>3946</v>
      </c>
      <c r="D826" s="31" t="s">
        <v>3947</v>
      </c>
      <c r="E826" s="31" t="s">
        <v>13</v>
      </c>
      <c r="F826" s="31" t="s">
        <v>11</v>
      </c>
      <c r="G826" s="31" t="s">
        <v>19</v>
      </c>
      <c r="H826" s="31" t="s">
        <v>40</v>
      </c>
      <c r="I826" s="31" t="s">
        <v>10</v>
      </c>
      <c r="J826" s="31" t="s">
        <v>12</v>
      </c>
      <c r="K826" s="31" t="s">
        <v>3948</v>
      </c>
      <c r="L826" s="33">
        <v>2583</v>
      </c>
      <c r="M826" s="150">
        <v>100856.041694</v>
      </c>
      <c r="N826" s="34">
        <v>-60516</v>
      </c>
      <c r="O826" s="34">
        <v>0</v>
      </c>
      <c r="P826" s="30">
        <v>125620.64586340002</v>
      </c>
      <c r="Q826" s="35">
        <v>8956.6238410000005</v>
      </c>
      <c r="R826" s="36">
        <v>0</v>
      </c>
      <c r="S826" s="36">
        <v>5741.8494194307759</v>
      </c>
      <c r="T826" s="36">
        <v>-31.1202532864354</v>
      </c>
      <c r="U826" s="37">
        <v>5710.759961269825</v>
      </c>
      <c r="V826" s="38">
        <v>14667.383802269826</v>
      </c>
      <c r="W826" s="34">
        <v>140288.02966566983</v>
      </c>
      <c r="X826" s="34">
        <v>10765.967661430783</v>
      </c>
      <c r="Y826" s="33">
        <v>129522.06200423905</v>
      </c>
      <c r="Z826" s="144">
        <v>0</v>
      </c>
      <c r="AA826" s="34">
        <v>3109.9279516961533</v>
      </c>
      <c r="AB826" s="34">
        <v>17922.683149770761</v>
      </c>
      <c r="AC826" s="34">
        <v>10827.19</v>
      </c>
      <c r="AD826" s="34">
        <v>616.76654399999995</v>
      </c>
      <c r="AE826" s="34">
        <v>0</v>
      </c>
      <c r="AF826" s="34">
        <v>32476.567645466916</v>
      </c>
      <c r="AG826" s="136">
        <v>156935</v>
      </c>
      <c r="AH826" s="34">
        <v>157269.6041694</v>
      </c>
      <c r="AI826" s="34">
        <v>9751</v>
      </c>
      <c r="AJ826" s="34">
        <v>10085.604169400001</v>
      </c>
      <c r="AK826" s="34">
        <v>334.60416940000141</v>
      </c>
      <c r="AL826" s="34">
        <v>147184</v>
      </c>
      <c r="AM826" s="34">
        <v>147184</v>
      </c>
      <c r="AN826" s="34">
        <v>0</v>
      </c>
      <c r="AO826" s="34">
        <v>125620.64586340002</v>
      </c>
      <c r="AP826" s="34">
        <v>125286.04169400001</v>
      </c>
      <c r="AQ826" s="34">
        <v>334.60416940000141</v>
      </c>
      <c r="AR826" s="34">
        <v>-60516</v>
      </c>
      <c r="AS826" s="34">
        <v>0</v>
      </c>
    </row>
    <row r="827" spans="2:45" s="1" customFormat="1" ht="14.25" x14ac:dyDescent="0.2">
      <c r="B827" s="31" t="s">
        <v>4794</v>
      </c>
      <c r="C827" s="32" t="s">
        <v>3425</v>
      </c>
      <c r="D827" s="31" t="s">
        <v>3426</v>
      </c>
      <c r="E827" s="31" t="s">
        <v>13</v>
      </c>
      <c r="F827" s="31" t="s">
        <v>11</v>
      </c>
      <c r="G827" s="31" t="s">
        <v>19</v>
      </c>
      <c r="H827" s="31" t="s">
        <v>40</v>
      </c>
      <c r="I827" s="31" t="s">
        <v>10</v>
      </c>
      <c r="J827" s="31" t="s">
        <v>12</v>
      </c>
      <c r="K827" s="31" t="s">
        <v>3427</v>
      </c>
      <c r="L827" s="33">
        <v>2631</v>
      </c>
      <c r="M827" s="150">
        <v>71522.075532999996</v>
      </c>
      <c r="N827" s="34">
        <v>-24175.120000000003</v>
      </c>
      <c r="O827" s="34">
        <v>9580.1110450963661</v>
      </c>
      <c r="P827" s="30">
        <v>113668.16308629999</v>
      </c>
      <c r="Q827" s="35">
        <v>7970.8816120000001</v>
      </c>
      <c r="R827" s="36">
        <v>0</v>
      </c>
      <c r="S827" s="36">
        <v>2949.72251314399</v>
      </c>
      <c r="T827" s="36">
        <v>2312.27748685601</v>
      </c>
      <c r="U827" s="37">
        <v>5262.0283753520062</v>
      </c>
      <c r="V827" s="38">
        <v>13232.909987352006</v>
      </c>
      <c r="W827" s="34">
        <v>126901.07307365199</v>
      </c>
      <c r="X827" s="34">
        <v>5530.7297121439915</v>
      </c>
      <c r="Y827" s="33">
        <v>121370.343361508</v>
      </c>
      <c r="Z827" s="144">
        <v>0</v>
      </c>
      <c r="AA827" s="34">
        <v>3196.5477679062751</v>
      </c>
      <c r="AB827" s="34">
        <v>18691.594906366838</v>
      </c>
      <c r="AC827" s="34">
        <v>11028.4</v>
      </c>
      <c r="AD827" s="34">
        <v>1365.6557732499998</v>
      </c>
      <c r="AE827" s="34">
        <v>0</v>
      </c>
      <c r="AF827" s="34">
        <v>34282.198447523115</v>
      </c>
      <c r="AG827" s="136">
        <v>59169</v>
      </c>
      <c r="AH827" s="34">
        <v>66321.207553300002</v>
      </c>
      <c r="AI827" s="34">
        <v>0</v>
      </c>
      <c r="AJ827" s="34">
        <v>7152.2075532999997</v>
      </c>
      <c r="AK827" s="34">
        <v>7152.2075532999997</v>
      </c>
      <c r="AL827" s="34">
        <v>59169</v>
      </c>
      <c r="AM827" s="34">
        <v>59169</v>
      </c>
      <c r="AN827" s="34">
        <v>0</v>
      </c>
      <c r="AO827" s="34">
        <v>113668.16308629999</v>
      </c>
      <c r="AP827" s="34">
        <v>106515.95553299999</v>
      </c>
      <c r="AQ827" s="34">
        <v>7152.2075533000025</v>
      </c>
      <c r="AR827" s="34">
        <v>-24175.120000000003</v>
      </c>
      <c r="AS827" s="34">
        <v>0</v>
      </c>
    </row>
    <row r="828" spans="2:45" s="1" customFormat="1" ht="14.25" x14ac:dyDescent="0.2">
      <c r="B828" s="31" t="s">
        <v>4794</v>
      </c>
      <c r="C828" s="32" t="s">
        <v>2980</v>
      </c>
      <c r="D828" s="31" t="s">
        <v>2981</v>
      </c>
      <c r="E828" s="31" t="s">
        <v>13</v>
      </c>
      <c r="F828" s="31" t="s">
        <v>11</v>
      </c>
      <c r="G828" s="31" t="s">
        <v>19</v>
      </c>
      <c r="H828" s="31" t="s">
        <v>40</v>
      </c>
      <c r="I828" s="31" t="s">
        <v>10</v>
      </c>
      <c r="J828" s="31" t="s">
        <v>12</v>
      </c>
      <c r="K828" s="31" t="s">
        <v>2982</v>
      </c>
      <c r="L828" s="33">
        <v>2459</v>
      </c>
      <c r="M828" s="150">
        <v>67711.160383000009</v>
      </c>
      <c r="N828" s="34">
        <v>-36400</v>
      </c>
      <c r="O828" s="34">
        <v>16544.39665723341</v>
      </c>
      <c r="P828" s="30">
        <v>63957.160383000009</v>
      </c>
      <c r="Q828" s="35">
        <v>5070.8514500000001</v>
      </c>
      <c r="R828" s="36">
        <v>0</v>
      </c>
      <c r="S828" s="36">
        <v>3748.5564000014392</v>
      </c>
      <c r="T828" s="36">
        <v>1169.4435999985608</v>
      </c>
      <c r="U828" s="37">
        <v>4918.0265203308945</v>
      </c>
      <c r="V828" s="38">
        <v>9988.8779703308937</v>
      </c>
      <c r="W828" s="34">
        <v>73946.038353330907</v>
      </c>
      <c r="X828" s="34">
        <v>7028.5432500014431</v>
      </c>
      <c r="Y828" s="33">
        <v>66917.495103329464</v>
      </c>
      <c r="Z828" s="144">
        <v>0</v>
      </c>
      <c r="AA828" s="34">
        <v>6811.1470420733622</v>
      </c>
      <c r="AB828" s="34">
        <v>10056.536324040739</v>
      </c>
      <c r="AC828" s="34">
        <v>10307.42</v>
      </c>
      <c r="AD828" s="34">
        <v>3726.3929348823999</v>
      </c>
      <c r="AE828" s="34">
        <v>0</v>
      </c>
      <c r="AF828" s="34">
        <v>30901.496300996496</v>
      </c>
      <c r="AG828" s="136">
        <v>35065</v>
      </c>
      <c r="AH828" s="34">
        <v>35096</v>
      </c>
      <c r="AI828" s="34">
        <v>2059</v>
      </c>
      <c r="AJ828" s="34">
        <v>2090</v>
      </c>
      <c r="AK828" s="34">
        <v>31</v>
      </c>
      <c r="AL828" s="34">
        <v>33006</v>
      </c>
      <c r="AM828" s="34">
        <v>33006</v>
      </c>
      <c r="AN828" s="34">
        <v>0</v>
      </c>
      <c r="AO828" s="34">
        <v>63957.160383000009</v>
      </c>
      <c r="AP828" s="34">
        <v>63926.160383000009</v>
      </c>
      <c r="AQ828" s="34">
        <v>31</v>
      </c>
      <c r="AR828" s="34">
        <v>-36400</v>
      </c>
      <c r="AS828" s="34">
        <v>0</v>
      </c>
    </row>
    <row r="829" spans="2:45" s="1" customFormat="1" ht="14.25" x14ac:dyDescent="0.2">
      <c r="B829" s="31" t="s">
        <v>4794</v>
      </c>
      <c r="C829" s="32" t="s">
        <v>3225</v>
      </c>
      <c r="D829" s="31" t="s">
        <v>3226</v>
      </c>
      <c r="E829" s="31" t="s">
        <v>13</v>
      </c>
      <c r="F829" s="31" t="s">
        <v>11</v>
      </c>
      <c r="G829" s="31" t="s">
        <v>19</v>
      </c>
      <c r="H829" s="31" t="s">
        <v>40</v>
      </c>
      <c r="I829" s="31" t="s">
        <v>13</v>
      </c>
      <c r="J829" s="31" t="s">
        <v>15</v>
      </c>
      <c r="K829" s="31" t="s">
        <v>40</v>
      </c>
      <c r="L829" s="33">
        <v>44928</v>
      </c>
      <c r="M829" s="150">
        <v>2709158.3253950002</v>
      </c>
      <c r="N829" s="34">
        <v>-2243188.7999999998</v>
      </c>
      <c r="O829" s="34">
        <v>1378232.3574097911</v>
      </c>
      <c r="P829" s="30">
        <v>1955842.3579345001</v>
      </c>
      <c r="Q829" s="35">
        <v>165600.08717799999</v>
      </c>
      <c r="R829" s="36">
        <v>0</v>
      </c>
      <c r="S829" s="36">
        <v>73690.79889145687</v>
      </c>
      <c r="T829" s="36">
        <v>16165.20110854313</v>
      </c>
      <c r="U829" s="37">
        <v>89856.484548770401</v>
      </c>
      <c r="V829" s="38">
        <v>255456.57172677037</v>
      </c>
      <c r="W829" s="34">
        <v>2211298.9296612702</v>
      </c>
      <c r="X829" s="34">
        <v>138170.24792145658</v>
      </c>
      <c r="Y829" s="33">
        <v>2073128.6817398136</v>
      </c>
      <c r="Z829" s="144">
        <v>0</v>
      </c>
      <c r="AA829" s="34">
        <v>265035.12928106042</v>
      </c>
      <c r="AB829" s="34">
        <v>467618.77748351026</v>
      </c>
      <c r="AC829" s="34">
        <v>188325.28</v>
      </c>
      <c r="AD829" s="34">
        <v>43799.94540150043</v>
      </c>
      <c r="AE829" s="34">
        <v>6083.14</v>
      </c>
      <c r="AF829" s="34">
        <v>970862.27216607111</v>
      </c>
      <c r="AG829" s="136">
        <v>1437403</v>
      </c>
      <c r="AH829" s="34">
        <v>1489872.8325395</v>
      </c>
      <c r="AI829" s="34">
        <v>218446</v>
      </c>
      <c r="AJ829" s="34">
        <v>270915.83253950003</v>
      </c>
      <c r="AK829" s="34">
        <v>52469.832539500028</v>
      </c>
      <c r="AL829" s="34">
        <v>1218957</v>
      </c>
      <c r="AM829" s="34">
        <v>1218957</v>
      </c>
      <c r="AN829" s="34">
        <v>0</v>
      </c>
      <c r="AO829" s="34">
        <v>1955842.3579345001</v>
      </c>
      <c r="AP829" s="34">
        <v>1903372.5253950001</v>
      </c>
      <c r="AQ829" s="34">
        <v>52469.83253949997</v>
      </c>
      <c r="AR829" s="34">
        <v>-2243188.7999999998</v>
      </c>
      <c r="AS829" s="34">
        <v>0</v>
      </c>
    </row>
    <row r="830" spans="2:45" s="1" customFormat="1" ht="14.25" x14ac:dyDescent="0.2">
      <c r="B830" s="31" t="s">
        <v>4794</v>
      </c>
      <c r="C830" s="32" t="s">
        <v>127</v>
      </c>
      <c r="D830" s="31" t="s">
        <v>128</v>
      </c>
      <c r="E830" s="31" t="s">
        <v>13</v>
      </c>
      <c r="F830" s="31" t="s">
        <v>11</v>
      </c>
      <c r="G830" s="31" t="s">
        <v>19</v>
      </c>
      <c r="H830" s="31" t="s">
        <v>40</v>
      </c>
      <c r="I830" s="31" t="s">
        <v>10</v>
      </c>
      <c r="J830" s="31" t="s">
        <v>14</v>
      </c>
      <c r="K830" s="31" t="s">
        <v>129</v>
      </c>
      <c r="L830" s="33">
        <v>7467</v>
      </c>
      <c r="M830" s="150">
        <v>284094.68362100003</v>
      </c>
      <c r="N830" s="34">
        <v>-327822.33</v>
      </c>
      <c r="O830" s="34">
        <v>93271.636671322121</v>
      </c>
      <c r="P830" s="30">
        <v>306387.82198310003</v>
      </c>
      <c r="Q830" s="35">
        <v>28452.994208</v>
      </c>
      <c r="R830" s="36">
        <v>0</v>
      </c>
      <c r="S830" s="36">
        <v>9231.3261954321151</v>
      </c>
      <c r="T830" s="36">
        <v>5702.6738045678849</v>
      </c>
      <c r="U830" s="37">
        <v>14934.080531643265</v>
      </c>
      <c r="V830" s="38">
        <v>43387.074739643263</v>
      </c>
      <c r="W830" s="34">
        <v>349774.89672274329</v>
      </c>
      <c r="X830" s="34">
        <v>17308.736616432085</v>
      </c>
      <c r="Y830" s="33">
        <v>332466.1601063112</v>
      </c>
      <c r="Z830" s="144">
        <v>0</v>
      </c>
      <c r="AA830" s="34">
        <v>29289.277785010061</v>
      </c>
      <c r="AB830" s="34">
        <v>33817.141069301513</v>
      </c>
      <c r="AC830" s="34">
        <v>31299.52</v>
      </c>
      <c r="AD830" s="34">
        <v>5003.4975413498632</v>
      </c>
      <c r="AE830" s="34">
        <v>2319.13</v>
      </c>
      <c r="AF830" s="34">
        <v>101728.56639566144</v>
      </c>
      <c r="AG830" s="136">
        <v>321706</v>
      </c>
      <c r="AH830" s="34">
        <v>350115.46836210001</v>
      </c>
      <c r="AI830" s="34">
        <v>0</v>
      </c>
      <c r="AJ830" s="34">
        <v>28409.468362100004</v>
      </c>
      <c r="AK830" s="34">
        <v>28409.468362100004</v>
      </c>
      <c r="AL830" s="34">
        <v>321706</v>
      </c>
      <c r="AM830" s="34">
        <v>321706</v>
      </c>
      <c r="AN830" s="34">
        <v>0</v>
      </c>
      <c r="AO830" s="34">
        <v>306387.82198310003</v>
      </c>
      <c r="AP830" s="34">
        <v>277978.35362100002</v>
      </c>
      <c r="AQ830" s="34">
        <v>28409.468362100015</v>
      </c>
      <c r="AR830" s="34">
        <v>-327822.33</v>
      </c>
      <c r="AS830" s="34">
        <v>0</v>
      </c>
    </row>
    <row r="831" spans="2:45" s="1" customFormat="1" ht="14.25" x14ac:dyDescent="0.2">
      <c r="B831" s="31" t="s">
        <v>4794</v>
      </c>
      <c r="C831" s="32" t="s">
        <v>1788</v>
      </c>
      <c r="D831" s="31" t="s">
        <v>1789</v>
      </c>
      <c r="E831" s="31" t="s">
        <v>13</v>
      </c>
      <c r="F831" s="31" t="s">
        <v>11</v>
      </c>
      <c r="G831" s="31" t="s">
        <v>19</v>
      </c>
      <c r="H831" s="31" t="s">
        <v>40</v>
      </c>
      <c r="I831" s="31" t="s">
        <v>10</v>
      </c>
      <c r="J831" s="31" t="s">
        <v>21</v>
      </c>
      <c r="K831" s="31" t="s">
        <v>1790</v>
      </c>
      <c r="L831" s="33">
        <v>64</v>
      </c>
      <c r="M831" s="150">
        <v>4577.9959509999999</v>
      </c>
      <c r="N831" s="34">
        <v>292</v>
      </c>
      <c r="O831" s="34">
        <v>0</v>
      </c>
      <c r="P831" s="30">
        <v>4578.9959509999999</v>
      </c>
      <c r="Q831" s="35">
        <v>0</v>
      </c>
      <c r="R831" s="36">
        <v>0</v>
      </c>
      <c r="S831" s="36">
        <v>99.576928000038237</v>
      </c>
      <c r="T831" s="36">
        <v>28.423071999961763</v>
      </c>
      <c r="U831" s="37">
        <v>0</v>
      </c>
      <c r="V831" s="38">
        <v>0</v>
      </c>
      <c r="W831" s="34">
        <v>4578.9959509999999</v>
      </c>
      <c r="X831" s="34">
        <v>99.576928000038606</v>
      </c>
      <c r="Y831" s="33">
        <v>4479.4190229999613</v>
      </c>
      <c r="Z831" s="144">
        <v>0</v>
      </c>
      <c r="AA831" s="34">
        <v>1788.3855715119796</v>
      </c>
      <c r="AB831" s="34">
        <v>155.43489983514721</v>
      </c>
      <c r="AC831" s="34">
        <v>824.66</v>
      </c>
      <c r="AD831" s="34">
        <v>0</v>
      </c>
      <c r="AE831" s="34">
        <v>0</v>
      </c>
      <c r="AF831" s="34">
        <v>2768.4804713471267</v>
      </c>
      <c r="AG831" s="136">
        <v>1500</v>
      </c>
      <c r="AH831" s="34">
        <v>1500</v>
      </c>
      <c r="AI831" s="34">
        <v>0</v>
      </c>
      <c r="AJ831" s="34">
        <v>0</v>
      </c>
      <c r="AK831" s="34">
        <v>0</v>
      </c>
      <c r="AL831" s="34">
        <v>1500</v>
      </c>
      <c r="AM831" s="34">
        <v>1500</v>
      </c>
      <c r="AN831" s="34">
        <v>0</v>
      </c>
      <c r="AO831" s="34">
        <v>4578.9959509999999</v>
      </c>
      <c r="AP831" s="34">
        <v>4578.9959509999999</v>
      </c>
      <c r="AQ831" s="34">
        <v>0</v>
      </c>
      <c r="AR831" s="34">
        <v>292</v>
      </c>
      <c r="AS831" s="34">
        <v>0</v>
      </c>
    </row>
    <row r="832" spans="2:45" s="1" customFormat="1" ht="14.25" x14ac:dyDescent="0.2">
      <c r="B832" s="31" t="s">
        <v>4794</v>
      </c>
      <c r="C832" s="32" t="s">
        <v>665</v>
      </c>
      <c r="D832" s="31" t="s">
        <v>666</v>
      </c>
      <c r="E832" s="31" t="s">
        <v>13</v>
      </c>
      <c r="F832" s="31" t="s">
        <v>11</v>
      </c>
      <c r="G832" s="31" t="s">
        <v>19</v>
      </c>
      <c r="H832" s="31" t="s">
        <v>40</v>
      </c>
      <c r="I832" s="31" t="s">
        <v>10</v>
      </c>
      <c r="J832" s="31" t="s">
        <v>12</v>
      </c>
      <c r="K832" s="31" t="s">
        <v>667</v>
      </c>
      <c r="L832" s="33">
        <v>1384</v>
      </c>
      <c r="M832" s="150">
        <v>57722.665776000002</v>
      </c>
      <c r="N832" s="34">
        <v>-42725</v>
      </c>
      <c r="O832" s="34">
        <v>21602.837338652924</v>
      </c>
      <c r="P832" s="30">
        <v>11593.065776000003</v>
      </c>
      <c r="Q832" s="35">
        <v>3698.6465629999998</v>
      </c>
      <c r="R832" s="36">
        <v>0</v>
      </c>
      <c r="S832" s="36">
        <v>2088.9491702865162</v>
      </c>
      <c r="T832" s="36">
        <v>6685.0138470903603</v>
      </c>
      <c r="U832" s="37">
        <v>8774.0103310008053</v>
      </c>
      <c r="V832" s="38">
        <v>12472.656894000806</v>
      </c>
      <c r="W832" s="34">
        <v>24065.72267000081</v>
      </c>
      <c r="X832" s="34">
        <v>12055.735217939438</v>
      </c>
      <c r="Y832" s="33">
        <v>12009.987452061372</v>
      </c>
      <c r="Z832" s="144">
        <v>0</v>
      </c>
      <c r="AA832" s="34">
        <v>2723.2679004647762</v>
      </c>
      <c r="AB832" s="34">
        <v>5940.8006855516251</v>
      </c>
      <c r="AC832" s="34">
        <v>5801.33</v>
      </c>
      <c r="AD832" s="34">
        <v>115</v>
      </c>
      <c r="AE832" s="34">
        <v>472.96</v>
      </c>
      <c r="AF832" s="34">
        <v>15053.3585860164</v>
      </c>
      <c r="AG832" s="136">
        <v>32104</v>
      </c>
      <c r="AH832" s="34">
        <v>35226.400000000001</v>
      </c>
      <c r="AI832" s="34">
        <v>0</v>
      </c>
      <c r="AJ832" s="34">
        <v>3122.4</v>
      </c>
      <c r="AK832" s="34">
        <v>3122.4</v>
      </c>
      <c r="AL832" s="34">
        <v>32104</v>
      </c>
      <c r="AM832" s="34">
        <v>32104</v>
      </c>
      <c r="AN832" s="34">
        <v>0</v>
      </c>
      <c r="AO832" s="34">
        <v>11593.065776000003</v>
      </c>
      <c r="AP832" s="34">
        <v>8470.6657760000035</v>
      </c>
      <c r="AQ832" s="34">
        <v>3122.3999999999996</v>
      </c>
      <c r="AR832" s="34">
        <v>-42725</v>
      </c>
      <c r="AS832" s="34">
        <v>0</v>
      </c>
    </row>
    <row r="833" spans="2:45" s="1" customFormat="1" ht="14.25" x14ac:dyDescent="0.2">
      <c r="B833" s="31" t="s">
        <v>4794</v>
      </c>
      <c r="C833" s="32" t="s">
        <v>4128</v>
      </c>
      <c r="D833" s="31" t="s">
        <v>4129</v>
      </c>
      <c r="E833" s="31" t="s">
        <v>13</v>
      </c>
      <c r="F833" s="31" t="s">
        <v>11</v>
      </c>
      <c r="G833" s="31" t="s">
        <v>19</v>
      </c>
      <c r="H833" s="31" t="s">
        <v>40</v>
      </c>
      <c r="I833" s="31" t="s">
        <v>10</v>
      </c>
      <c r="J833" s="31" t="s">
        <v>12</v>
      </c>
      <c r="K833" s="31" t="s">
        <v>4130</v>
      </c>
      <c r="L833" s="33">
        <v>3056</v>
      </c>
      <c r="M833" s="150">
        <v>116192.861813</v>
      </c>
      <c r="N833" s="34">
        <v>-68087</v>
      </c>
      <c r="O833" s="34">
        <v>22579.788122874987</v>
      </c>
      <c r="P833" s="30">
        <v>89243.50181300001</v>
      </c>
      <c r="Q833" s="35">
        <v>8499.6368640000001</v>
      </c>
      <c r="R833" s="36">
        <v>0</v>
      </c>
      <c r="S833" s="36">
        <v>3407.1646160013079</v>
      </c>
      <c r="T833" s="36">
        <v>2704.8353839986921</v>
      </c>
      <c r="U833" s="37">
        <v>6112.0329589797539</v>
      </c>
      <c r="V833" s="38">
        <v>14611.669822979755</v>
      </c>
      <c r="W833" s="34">
        <v>103855.17163597976</v>
      </c>
      <c r="X833" s="34">
        <v>6388.4336550013104</v>
      </c>
      <c r="Y833" s="33">
        <v>97466.737980978447</v>
      </c>
      <c r="Z833" s="144">
        <v>0</v>
      </c>
      <c r="AA833" s="34">
        <v>33154.470559064604</v>
      </c>
      <c r="AB833" s="34">
        <v>11266.69442428046</v>
      </c>
      <c r="AC833" s="34">
        <v>12809.87</v>
      </c>
      <c r="AD833" s="34">
        <v>3391.417407107439</v>
      </c>
      <c r="AE833" s="34">
        <v>1062.04</v>
      </c>
      <c r="AF833" s="34">
        <v>61684.492390452506</v>
      </c>
      <c r="AG833" s="136">
        <v>0</v>
      </c>
      <c r="AH833" s="34">
        <v>41137.64</v>
      </c>
      <c r="AI833" s="34">
        <v>0</v>
      </c>
      <c r="AJ833" s="34">
        <v>6941</v>
      </c>
      <c r="AK833" s="34">
        <v>6941</v>
      </c>
      <c r="AL833" s="34">
        <v>0</v>
      </c>
      <c r="AM833" s="34">
        <v>34196.639999999999</v>
      </c>
      <c r="AN833" s="34">
        <v>34196.639999999999</v>
      </c>
      <c r="AO833" s="34">
        <v>89243.50181300001</v>
      </c>
      <c r="AP833" s="34">
        <v>48105.86181300001</v>
      </c>
      <c r="AQ833" s="34">
        <v>41137.64</v>
      </c>
      <c r="AR833" s="34">
        <v>-68087</v>
      </c>
      <c r="AS833" s="34">
        <v>0</v>
      </c>
    </row>
    <row r="834" spans="2:45" s="1" customFormat="1" ht="14.25" x14ac:dyDescent="0.2">
      <c r="B834" s="31" t="s">
        <v>4794</v>
      </c>
      <c r="C834" s="32" t="s">
        <v>3775</v>
      </c>
      <c r="D834" s="31" t="s">
        <v>3776</v>
      </c>
      <c r="E834" s="31" t="s">
        <v>13</v>
      </c>
      <c r="F834" s="31" t="s">
        <v>11</v>
      </c>
      <c r="G834" s="31" t="s">
        <v>19</v>
      </c>
      <c r="H834" s="31" t="s">
        <v>40</v>
      </c>
      <c r="I834" s="31" t="s">
        <v>10</v>
      </c>
      <c r="J834" s="31" t="s">
        <v>12</v>
      </c>
      <c r="K834" s="31" t="s">
        <v>3777</v>
      </c>
      <c r="L834" s="33">
        <v>1768</v>
      </c>
      <c r="M834" s="150">
        <v>36070.249033</v>
      </c>
      <c r="N834" s="34">
        <v>-7061</v>
      </c>
      <c r="O834" s="34">
        <v>5972.2</v>
      </c>
      <c r="P834" s="30">
        <v>59418.049033000003</v>
      </c>
      <c r="Q834" s="35">
        <v>3361.206138</v>
      </c>
      <c r="R834" s="36">
        <v>0</v>
      </c>
      <c r="S834" s="36">
        <v>2690.2955908581757</v>
      </c>
      <c r="T834" s="36">
        <v>845.70440914182427</v>
      </c>
      <c r="U834" s="37">
        <v>3536.0190678914278</v>
      </c>
      <c r="V834" s="38">
        <v>6897.2252058914273</v>
      </c>
      <c r="W834" s="34">
        <v>66315.274238891434</v>
      </c>
      <c r="X834" s="34">
        <v>5044.3042328581869</v>
      </c>
      <c r="Y834" s="33">
        <v>61270.970006033247</v>
      </c>
      <c r="Z834" s="144">
        <v>0</v>
      </c>
      <c r="AA834" s="34">
        <v>1512.1867886298614</v>
      </c>
      <c r="AB834" s="34">
        <v>8298.7649593337592</v>
      </c>
      <c r="AC834" s="34">
        <v>8415.119999999999</v>
      </c>
      <c r="AD834" s="34">
        <v>0</v>
      </c>
      <c r="AE834" s="34">
        <v>0</v>
      </c>
      <c r="AF834" s="34">
        <v>18226.071747963619</v>
      </c>
      <c r="AG834" s="136">
        <v>29320</v>
      </c>
      <c r="AH834" s="34">
        <v>30408.799999999999</v>
      </c>
      <c r="AI834" s="34">
        <v>0</v>
      </c>
      <c r="AJ834" s="34">
        <v>1088.8</v>
      </c>
      <c r="AK834" s="34">
        <v>1088.8</v>
      </c>
      <c r="AL834" s="34">
        <v>29320</v>
      </c>
      <c r="AM834" s="34">
        <v>29320</v>
      </c>
      <c r="AN834" s="34">
        <v>0</v>
      </c>
      <c r="AO834" s="34">
        <v>59418.049033000003</v>
      </c>
      <c r="AP834" s="34">
        <v>58329.249033</v>
      </c>
      <c r="AQ834" s="34">
        <v>1088.8000000000029</v>
      </c>
      <c r="AR834" s="34">
        <v>-7061</v>
      </c>
      <c r="AS834" s="34">
        <v>0</v>
      </c>
    </row>
    <row r="835" spans="2:45" s="1" customFormat="1" ht="14.25" x14ac:dyDescent="0.2">
      <c r="B835" s="31" t="s">
        <v>4794</v>
      </c>
      <c r="C835" s="32" t="s">
        <v>2646</v>
      </c>
      <c r="D835" s="31" t="s">
        <v>2647</v>
      </c>
      <c r="E835" s="31" t="s">
        <v>13</v>
      </c>
      <c r="F835" s="31" t="s">
        <v>11</v>
      </c>
      <c r="G835" s="31" t="s">
        <v>19</v>
      </c>
      <c r="H835" s="31" t="s">
        <v>40</v>
      </c>
      <c r="I835" s="31" t="s">
        <v>10</v>
      </c>
      <c r="J835" s="31" t="s">
        <v>12</v>
      </c>
      <c r="K835" s="31" t="s">
        <v>2648</v>
      </c>
      <c r="L835" s="33">
        <v>4382</v>
      </c>
      <c r="M835" s="150">
        <v>126679.84082899999</v>
      </c>
      <c r="N835" s="34">
        <v>-52950</v>
      </c>
      <c r="O835" s="34">
        <v>27728.953805543344</v>
      </c>
      <c r="P835" s="30">
        <v>108028.42082899998</v>
      </c>
      <c r="Q835" s="35">
        <v>7719.7898839999998</v>
      </c>
      <c r="R835" s="36">
        <v>0</v>
      </c>
      <c r="S835" s="36">
        <v>5400.0877097163593</v>
      </c>
      <c r="T835" s="36">
        <v>3363.9122902836407</v>
      </c>
      <c r="U835" s="37">
        <v>8764.0472598983233</v>
      </c>
      <c r="V835" s="38">
        <v>16483.837143898323</v>
      </c>
      <c r="W835" s="34">
        <v>124512.25797289831</v>
      </c>
      <c r="X835" s="34">
        <v>10125.164455716382</v>
      </c>
      <c r="Y835" s="33">
        <v>114387.09351718193</v>
      </c>
      <c r="Z835" s="144">
        <v>0</v>
      </c>
      <c r="AA835" s="34">
        <v>2571.8365914340047</v>
      </c>
      <c r="AB835" s="34">
        <v>26472.627538581528</v>
      </c>
      <c r="AC835" s="34">
        <v>18368.09</v>
      </c>
      <c r="AD835" s="34">
        <v>4147.2384587750003</v>
      </c>
      <c r="AE835" s="34">
        <v>617.25</v>
      </c>
      <c r="AF835" s="34">
        <v>52177.042588790529</v>
      </c>
      <c r="AG835" s="136">
        <v>34350</v>
      </c>
      <c r="AH835" s="34">
        <v>56134.579999999994</v>
      </c>
      <c r="AI835" s="34">
        <v>0</v>
      </c>
      <c r="AJ835" s="34">
        <v>7100</v>
      </c>
      <c r="AK835" s="34">
        <v>7100</v>
      </c>
      <c r="AL835" s="34">
        <v>34350</v>
      </c>
      <c r="AM835" s="34">
        <v>49034.579999999994</v>
      </c>
      <c r="AN835" s="34">
        <v>14684.579999999994</v>
      </c>
      <c r="AO835" s="34">
        <v>108028.42082899998</v>
      </c>
      <c r="AP835" s="34">
        <v>86243.840828999993</v>
      </c>
      <c r="AQ835" s="34">
        <v>21784.579999999987</v>
      </c>
      <c r="AR835" s="34">
        <v>-52950</v>
      </c>
      <c r="AS835" s="34">
        <v>0</v>
      </c>
    </row>
    <row r="836" spans="2:45" s="1" customFormat="1" ht="14.25" x14ac:dyDescent="0.2">
      <c r="B836" s="31" t="s">
        <v>4794</v>
      </c>
      <c r="C836" s="32" t="s">
        <v>3925</v>
      </c>
      <c r="D836" s="31" t="s">
        <v>3926</v>
      </c>
      <c r="E836" s="31" t="s">
        <v>13</v>
      </c>
      <c r="F836" s="31" t="s">
        <v>11</v>
      </c>
      <c r="G836" s="31" t="s">
        <v>19</v>
      </c>
      <c r="H836" s="31" t="s">
        <v>40</v>
      </c>
      <c r="I836" s="31" t="s">
        <v>10</v>
      </c>
      <c r="J836" s="31" t="s">
        <v>21</v>
      </c>
      <c r="K836" s="31" t="s">
        <v>3927</v>
      </c>
      <c r="L836" s="33">
        <v>459</v>
      </c>
      <c r="M836" s="150">
        <v>16544.014533999998</v>
      </c>
      <c r="N836" s="34">
        <v>6469</v>
      </c>
      <c r="O836" s="34">
        <v>0</v>
      </c>
      <c r="P836" s="30">
        <v>27528.014534000002</v>
      </c>
      <c r="Q836" s="35">
        <v>618.51164200000005</v>
      </c>
      <c r="R836" s="36">
        <v>0</v>
      </c>
      <c r="S836" s="36">
        <v>339.79360114298765</v>
      </c>
      <c r="T836" s="36">
        <v>578.20639885701235</v>
      </c>
      <c r="U836" s="37">
        <v>918.00495031796686</v>
      </c>
      <c r="V836" s="38">
        <v>1536.516592317967</v>
      </c>
      <c r="W836" s="34">
        <v>29064.531126317968</v>
      </c>
      <c r="X836" s="34">
        <v>637.11300214298899</v>
      </c>
      <c r="Y836" s="33">
        <v>28427.418124174979</v>
      </c>
      <c r="Z836" s="144">
        <v>0</v>
      </c>
      <c r="AA836" s="34">
        <v>1673.4773749025753</v>
      </c>
      <c r="AB836" s="34">
        <v>2269.3066348912935</v>
      </c>
      <c r="AC836" s="34">
        <v>1924</v>
      </c>
      <c r="AD836" s="34">
        <v>0</v>
      </c>
      <c r="AE836" s="34">
        <v>0</v>
      </c>
      <c r="AF836" s="34">
        <v>5866.7840097938688</v>
      </c>
      <c r="AG836" s="136">
        <v>4515</v>
      </c>
      <c r="AH836" s="34">
        <v>4515</v>
      </c>
      <c r="AI836" s="34">
        <v>0</v>
      </c>
      <c r="AJ836" s="34">
        <v>0</v>
      </c>
      <c r="AK836" s="34">
        <v>0</v>
      </c>
      <c r="AL836" s="34">
        <v>4515</v>
      </c>
      <c r="AM836" s="34">
        <v>4515</v>
      </c>
      <c r="AN836" s="34">
        <v>0</v>
      </c>
      <c r="AO836" s="34">
        <v>27528.014534000002</v>
      </c>
      <c r="AP836" s="34">
        <v>27528.014534000002</v>
      </c>
      <c r="AQ836" s="34">
        <v>0</v>
      </c>
      <c r="AR836" s="34">
        <v>6469</v>
      </c>
      <c r="AS836" s="34">
        <v>0</v>
      </c>
    </row>
    <row r="837" spans="2:45" s="1" customFormat="1" ht="14.25" x14ac:dyDescent="0.2">
      <c r="B837" s="31" t="s">
        <v>4794</v>
      </c>
      <c r="C837" s="32" t="s">
        <v>808</v>
      </c>
      <c r="D837" s="31" t="s">
        <v>809</v>
      </c>
      <c r="E837" s="31" t="s">
        <v>13</v>
      </c>
      <c r="F837" s="31" t="s">
        <v>11</v>
      </c>
      <c r="G837" s="31" t="s">
        <v>19</v>
      </c>
      <c r="H837" s="31" t="s">
        <v>40</v>
      </c>
      <c r="I837" s="31" t="s">
        <v>10</v>
      </c>
      <c r="J837" s="31" t="s">
        <v>12</v>
      </c>
      <c r="K837" s="31" t="s">
        <v>810</v>
      </c>
      <c r="L837" s="33">
        <v>1687</v>
      </c>
      <c r="M837" s="150">
        <v>51371.842439</v>
      </c>
      <c r="N837" s="34">
        <v>-65357</v>
      </c>
      <c r="O837" s="34">
        <v>29933.5440609711</v>
      </c>
      <c r="P837" s="30">
        <v>9474.5566829000018</v>
      </c>
      <c r="Q837" s="35">
        <v>5154.3937830000004</v>
      </c>
      <c r="R837" s="36">
        <v>0</v>
      </c>
      <c r="S837" s="36">
        <v>2347.828609143759</v>
      </c>
      <c r="T837" s="36">
        <v>14326.050201731472</v>
      </c>
      <c r="U837" s="37">
        <v>16673.968724820606</v>
      </c>
      <c r="V837" s="38">
        <v>21828.362507820606</v>
      </c>
      <c r="W837" s="34">
        <v>31302.919190720608</v>
      </c>
      <c r="X837" s="34">
        <v>21761.122270214852</v>
      </c>
      <c r="Y837" s="33">
        <v>9541.7969205057561</v>
      </c>
      <c r="Z837" s="144">
        <v>0</v>
      </c>
      <c r="AA837" s="34">
        <v>1862.9096587589659</v>
      </c>
      <c r="AB837" s="34">
        <v>16357.830934409372</v>
      </c>
      <c r="AC837" s="34">
        <v>7071.42</v>
      </c>
      <c r="AD837" s="34">
        <v>251.31925000000001</v>
      </c>
      <c r="AE837" s="34">
        <v>105.74</v>
      </c>
      <c r="AF837" s="34">
        <v>25649.219843168339</v>
      </c>
      <c r="AG837" s="136">
        <v>0</v>
      </c>
      <c r="AH837" s="34">
        <v>24014.714243899998</v>
      </c>
      <c r="AI837" s="34">
        <v>0</v>
      </c>
      <c r="AJ837" s="34">
        <v>5137.1842439000002</v>
      </c>
      <c r="AK837" s="34">
        <v>5137.1842439000002</v>
      </c>
      <c r="AL837" s="34">
        <v>0</v>
      </c>
      <c r="AM837" s="34">
        <v>18877.53</v>
      </c>
      <c r="AN837" s="34">
        <v>18877.53</v>
      </c>
      <c r="AO837" s="34">
        <v>9474.5566829000018</v>
      </c>
      <c r="AP837" s="34">
        <v>-14540.157560999996</v>
      </c>
      <c r="AQ837" s="34">
        <v>24014.714243900002</v>
      </c>
      <c r="AR837" s="34">
        <v>-65357</v>
      </c>
      <c r="AS837" s="34">
        <v>0</v>
      </c>
    </row>
    <row r="838" spans="2:45" s="1" customFormat="1" ht="14.25" x14ac:dyDescent="0.2">
      <c r="B838" s="31" t="s">
        <v>4794</v>
      </c>
      <c r="C838" s="32" t="s">
        <v>829</v>
      </c>
      <c r="D838" s="31" t="s">
        <v>830</v>
      </c>
      <c r="E838" s="31" t="s">
        <v>13</v>
      </c>
      <c r="F838" s="31" t="s">
        <v>11</v>
      </c>
      <c r="G838" s="31" t="s">
        <v>19</v>
      </c>
      <c r="H838" s="31" t="s">
        <v>40</v>
      </c>
      <c r="I838" s="31" t="s">
        <v>10</v>
      </c>
      <c r="J838" s="31" t="s">
        <v>12</v>
      </c>
      <c r="K838" s="31" t="s">
        <v>831</v>
      </c>
      <c r="L838" s="33">
        <v>2252</v>
      </c>
      <c r="M838" s="150">
        <v>71911.748183000003</v>
      </c>
      <c r="N838" s="34">
        <v>13907</v>
      </c>
      <c r="O838" s="34">
        <v>0</v>
      </c>
      <c r="P838" s="30">
        <v>166131.74818300002</v>
      </c>
      <c r="Q838" s="35">
        <v>2515.075194</v>
      </c>
      <c r="R838" s="36">
        <v>0</v>
      </c>
      <c r="S838" s="36">
        <v>0</v>
      </c>
      <c r="T838" s="36">
        <v>4504</v>
      </c>
      <c r="U838" s="37">
        <v>4504.0242878345562</v>
      </c>
      <c r="V838" s="38">
        <v>7019.0994818345562</v>
      </c>
      <c r="W838" s="34">
        <v>173150.84766483458</v>
      </c>
      <c r="X838" s="34">
        <v>0</v>
      </c>
      <c r="Y838" s="33">
        <v>173150.84766483458</v>
      </c>
      <c r="Z838" s="144">
        <v>0</v>
      </c>
      <c r="AA838" s="34">
        <v>1638.7989651490409</v>
      </c>
      <c r="AB838" s="34">
        <v>14713.425986884346</v>
      </c>
      <c r="AC838" s="34">
        <v>9439.74</v>
      </c>
      <c r="AD838" s="34">
        <v>1768</v>
      </c>
      <c r="AE838" s="34">
        <v>0</v>
      </c>
      <c r="AF838" s="34">
        <v>27559.964952033384</v>
      </c>
      <c r="AG838" s="136">
        <v>119826</v>
      </c>
      <c r="AH838" s="34">
        <v>119826</v>
      </c>
      <c r="AI838" s="34">
        <v>0</v>
      </c>
      <c r="AJ838" s="34">
        <v>0</v>
      </c>
      <c r="AK838" s="34">
        <v>0</v>
      </c>
      <c r="AL838" s="34">
        <v>119826</v>
      </c>
      <c r="AM838" s="34">
        <v>119826</v>
      </c>
      <c r="AN838" s="34">
        <v>0</v>
      </c>
      <c r="AO838" s="34">
        <v>166131.74818300002</v>
      </c>
      <c r="AP838" s="34">
        <v>166131.74818300002</v>
      </c>
      <c r="AQ838" s="34">
        <v>0</v>
      </c>
      <c r="AR838" s="34">
        <v>13907</v>
      </c>
      <c r="AS838" s="34">
        <v>0</v>
      </c>
    </row>
    <row r="839" spans="2:45" s="1" customFormat="1" ht="14.25" x14ac:dyDescent="0.2">
      <c r="B839" s="31" t="s">
        <v>4794</v>
      </c>
      <c r="C839" s="32" t="s">
        <v>2839</v>
      </c>
      <c r="D839" s="31" t="s">
        <v>2840</v>
      </c>
      <c r="E839" s="31" t="s">
        <v>13</v>
      </c>
      <c r="F839" s="31" t="s">
        <v>11</v>
      </c>
      <c r="G839" s="31" t="s">
        <v>19</v>
      </c>
      <c r="H839" s="31" t="s">
        <v>40</v>
      </c>
      <c r="I839" s="31" t="s">
        <v>10</v>
      </c>
      <c r="J839" s="31" t="s">
        <v>14</v>
      </c>
      <c r="K839" s="31" t="s">
        <v>2841</v>
      </c>
      <c r="L839" s="33">
        <v>5822</v>
      </c>
      <c r="M839" s="150">
        <v>128096.402745</v>
      </c>
      <c r="N839" s="34">
        <v>-144804.48000000001</v>
      </c>
      <c r="O839" s="34">
        <v>141637.78</v>
      </c>
      <c r="P839" s="30">
        <v>-12395.131255000015</v>
      </c>
      <c r="Q839" s="35">
        <v>12396.878393000001</v>
      </c>
      <c r="R839" s="36">
        <v>12395.131255000015</v>
      </c>
      <c r="S839" s="36">
        <v>9971.7548925752562</v>
      </c>
      <c r="T839" s="36">
        <v>121899.463021</v>
      </c>
      <c r="U839" s="37">
        <v>144267.12712532943</v>
      </c>
      <c r="V839" s="38">
        <v>156664.00551832942</v>
      </c>
      <c r="W839" s="34">
        <v>156664.00551832942</v>
      </c>
      <c r="X839" s="34">
        <v>156663.22756157527</v>
      </c>
      <c r="Y839" s="33">
        <v>0.77795675414381549</v>
      </c>
      <c r="Z839" s="144">
        <v>0</v>
      </c>
      <c r="AA839" s="34">
        <v>20226.993924012411</v>
      </c>
      <c r="AB839" s="34">
        <v>32313.00412201108</v>
      </c>
      <c r="AC839" s="34">
        <v>24404.15</v>
      </c>
      <c r="AD839" s="34">
        <v>2264.3333643999999</v>
      </c>
      <c r="AE839" s="34">
        <v>0</v>
      </c>
      <c r="AF839" s="34">
        <v>79208.481410423497</v>
      </c>
      <c r="AG839" s="136">
        <v>44780</v>
      </c>
      <c r="AH839" s="34">
        <v>67167.945999999996</v>
      </c>
      <c r="AI839" s="34">
        <v>0</v>
      </c>
      <c r="AJ839" s="34">
        <v>3166.7000000000003</v>
      </c>
      <c r="AK839" s="34">
        <v>3166.7000000000003</v>
      </c>
      <c r="AL839" s="34">
        <v>44780</v>
      </c>
      <c r="AM839" s="34">
        <v>64001.245999999999</v>
      </c>
      <c r="AN839" s="34">
        <v>19221.245999999999</v>
      </c>
      <c r="AO839" s="34">
        <v>-12395.131255000015</v>
      </c>
      <c r="AP839" s="34">
        <v>-34783.077255000011</v>
      </c>
      <c r="AQ839" s="34">
        <v>22387.946</v>
      </c>
      <c r="AR839" s="34">
        <v>-144804.48000000001</v>
      </c>
      <c r="AS839" s="34">
        <v>0</v>
      </c>
    </row>
    <row r="840" spans="2:45" s="1" customFormat="1" ht="14.25" x14ac:dyDescent="0.2">
      <c r="B840" s="31" t="s">
        <v>4794</v>
      </c>
      <c r="C840" s="32" t="s">
        <v>1268</v>
      </c>
      <c r="D840" s="31" t="s">
        <v>1269</v>
      </c>
      <c r="E840" s="31" t="s">
        <v>13</v>
      </c>
      <c r="F840" s="31" t="s">
        <v>11</v>
      </c>
      <c r="G840" s="31" t="s">
        <v>19</v>
      </c>
      <c r="H840" s="31" t="s">
        <v>40</v>
      </c>
      <c r="I840" s="31" t="s">
        <v>10</v>
      </c>
      <c r="J840" s="31" t="s">
        <v>12</v>
      </c>
      <c r="K840" s="31" t="s">
        <v>1270</v>
      </c>
      <c r="L840" s="33">
        <v>2026</v>
      </c>
      <c r="M840" s="150">
        <v>177294.31505900002</v>
      </c>
      <c r="N840" s="34">
        <v>-30807</v>
      </c>
      <c r="O840" s="34">
        <v>5752.2422311132932</v>
      </c>
      <c r="P840" s="30">
        <v>205399.31505900004</v>
      </c>
      <c r="Q840" s="35">
        <v>15700.883969</v>
      </c>
      <c r="R840" s="36">
        <v>0</v>
      </c>
      <c r="S840" s="36">
        <v>2474.6852628580928</v>
      </c>
      <c r="T840" s="36">
        <v>1577.3147371419072</v>
      </c>
      <c r="U840" s="37">
        <v>4052.0218504230957</v>
      </c>
      <c r="V840" s="38">
        <v>19752.905819423097</v>
      </c>
      <c r="W840" s="34">
        <v>225152.22087842313</v>
      </c>
      <c r="X840" s="34">
        <v>4640.0348678580485</v>
      </c>
      <c r="Y840" s="33">
        <v>220512.18601056508</v>
      </c>
      <c r="Z840" s="144">
        <v>0</v>
      </c>
      <c r="AA840" s="34">
        <v>2829.8116395388338</v>
      </c>
      <c r="AB840" s="34">
        <v>9333.379504479557</v>
      </c>
      <c r="AC840" s="34">
        <v>8492.41</v>
      </c>
      <c r="AD840" s="34">
        <v>3795.6119504394001</v>
      </c>
      <c r="AE840" s="34">
        <v>0</v>
      </c>
      <c r="AF840" s="34">
        <v>24451.213094457791</v>
      </c>
      <c r="AG840" s="136">
        <v>55706</v>
      </c>
      <c r="AH840" s="34">
        <v>63406</v>
      </c>
      <c r="AI840" s="34">
        <v>0</v>
      </c>
      <c r="AJ840" s="34">
        <v>7700</v>
      </c>
      <c r="AK840" s="34">
        <v>7700</v>
      </c>
      <c r="AL840" s="34">
        <v>55706</v>
      </c>
      <c r="AM840" s="34">
        <v>55706</v>
      </c>
      <c r="AN840" s="34">
        <v>0</v>
      </c>
      <c r="AO840" s="34">
        <v>205399.31505900004</v>
      </c>
      <c r="AP840" s="34">
        <v>197699.31505900004</v>
      </c>
      <c r="AQ840" s="34">
        <v>7700</v>
      </c>
      <c r="AR840" s="34">
        <v>-30807</v>
      </c>
      <c r="AS840" s="34">
        <v>0</v>
      </c>
    </row>
    <row r="841" spans="2:45" s="1" customFormat="1" ht="14.25" x14ac:dyDescent="0.2">
      <c r="B841" s="31" t="s">
        <v>4794</v>
      </c>
      <c r="C841" s="32" t="s">
        <v>3117</v>
      </c>
      <c r="D841" s="31" t="s">
        <v>3118</v>
      </c>
      <c r="E841" s="31" t="s">
        <v>13</v>
      </c>
      <c r="F841" s="31" t="s">
        <v>11</v>
      </c>
      <c r="G841" s="31" t="s">
        <v>19</v>
      </c>
      <c r="H841" s="31" t="s">
        <v>40</v>
      </c>
      <c r="I841" s="31" t="s">
        <v>10</v>
      </c>
      <c r="J841" s="31" t="s">
        <v>12</v>
      </c>
      <c r="K841" s="31" t="s">
        <v>3119</v>
      </c>
      <c r="L841" s="33">
        <v>1960</v>
      </c>
      <c r="M841" s="150">
        <v>144484.04970999999</v>
      </c>
      <c r="N841" s="34">
        <v>-75895</v>
      </c>
      <c r="O841" s="34">
        <v>46953.003942174139</v>
      </c>
      <c r="P841" s="30">
        <v>81501.84970999998</v>
      </c>
      <c r="Q841" s="35">
        <v>4273.7936250000002</v>
      </c>
      <c r="R841" s="36">
        <v>0</v>
      </c>
      <c r="S841" s="36">
        <v>1561.3700320005996</v>
      </c>
      <c r="T841" s="36">
        <v>2358.6299679994004</v>
      </c>
      <c r="U841" s="37">
        <v>3920.0211386126693</v>
      </c>
      <c r="V841" s="38">
        <v>8193.8147636126705</v>
      </c>
      <c r="W841" s="34">
        <v>89695.664473612647</v>
      </c>
      <c r="X841" s="34">
        <v>2927.5688100005937</v>
      </c>
      <c r="Y841" s="33">
        <v>86768.095663612054</v>
      </c>
      <c r="Z841" s="144">
        <v>0</v>
      </c>
      <c r="AA841" s="34">
        <v>8711.6921609092606</v>
      </c>
      <c r="AB841" s="34">
        <v>12326.454719680716</v>
      </c>
      <c r="AC841" s="34">
        <v>8215.76</v>
      </c>
      <c r="AD841" s="34">
        <v>802.86530080000011</v>
      </c>
      <c r="AE841" s="34">
        <v>0</v>
      </c>
      <c r="AF841" s="34">
        <v>30056.772181389981</v>
      </c>
      <c r="AG841" s="136">
        <v>14417</v>
      </c>
      <c r="AH841" s="34">
        <v>32677.8</v>
      </c>
      <c r="AI841" s="34">
        <v>0</v>
      </c>
      <c r="AJ841" s="34">
        <v>10745.400000000001</v>
      </c>
      <c r="AK841" s="34">
        <v>10745.400000000001</v>
      </c>
      <c r="AL841" s="34">
        <v>14417</v>
      </c>
      <c r="AM841" s="34">
        <v>21932.399999999998</v>
      </c>
      <c r="AN841" s="34">
        <v>7515.3999999999978</v>
      </c>
      <c r="AO841" s="34">
        <v>81501.84970999998</v>
      </c>
      <c r="AP841" s="34">
        <v>63241.049709999992</v>
      </c>
      <c r="AQ841" s="34">
        <v>18260.800000000003</v>
      </c>
      <c r="AR841" s="34">
        <v>-75895</v>
      </c>
      <c r="AS841" s="34">
        <v>0</v>
      </c>
    </row>
    <row r="842" spans="2:45" s="1" customFormat="1" ht="14.25" x14ac:dyDescent="0.2">
      <c r="B842" s="31" t="s">
        <v>4794</v>
      </c>
      <c r="C842" s="32" t="s">
        <v>3859</v>
      </c>
      <c r="D842" s="31" t="s">
        <v>3860</v>
      </c>
      <c r="E842" s="31" t="s">
        <v>13</v>
      </c>
      <c r="F842" s="31" t="s">
        <v>11</v>
      </c>
      <c r="G842" s="31" t="s">
        <v>19</v>
      </c>
      <c r="H842" s="31" t="s">
        <v>40</v>
      </c>
      <c r="I842" s="31" t="s">
        <v>10</v>
      </c>
      <c r="J842" s="31" t="s">
        <v>12</v>
      </c>
      <c r="K842" s="31" t="s">
        <v>3861</v>
      </c>
      <c r="L842" s="33">
        <v>1395</v>
      </c>
      <c r="M842" s="150">
        <v>44873.576027000003</v>
      </c>
      <c r="N842" s="34">
        <v>-27256</v>
      </c>
      <c r="O842" s="34">
        <v>0</v>
      </c>
      <c r="P842" s="30">
        <v>38353.576027000003</v>
      </c>
      <c r="Q842" s="35">
        <v>2845.8341070000001</v>
      </c>
      <c r="R842" s="36">
        <v>0</v>
      </c>
      <c r="S842" s="36">
        <v>1702.9358262863682</v>
      </c>
      <c r="T842" s="36">
        <v>1087.0641737136318</v>
      </c>
      <c r="U842" s="37">
        <v>2790.0150450840169</v>
      </c>
      <c r="V842" s="38">
        <v>5635.8491520840171</v>
      </c>
      <c r="W842" s="34">
        <v>43989.425179084021</v>
      </c>
      <c r="X842" s="34">
        <v>3193.0046742863706</v>
      </c>
      <c r="Y842" s="33">
        <v>40796.42050479765</v>
      </c>
      <c r="Z842" s="144">
        <v>0</v>
      </c>
      <c r="AA842" s="34">
        <v>1590.6062035097698</v>
      </c>
      <c r="AB842" s="34">
        <v>5348.648060602065</v>
      </c>
      <c r="AC842" s="34">
        <v>5847.44</v>
      </c>
      <c r="AD842" s="34">
        <v>4146.1641315999996</v>
      </c>
      <c r="AE842" s="34">
        <v>0</v>
      </c>
      <c r="AF842" s="34">
        <v>16932.858395711832</v>
      </c>
      <c r="AG842" s="136">
        <v>26124</v>
      </c>
      <c r="AH842" s="34">
        <v>27754</v>
      </c>
      <c r="AI842" s="34">
        <v>0</v>
      </c>
      <c r="AJ842" s="34">
        <v>1630</v>
      </c>
      <c r="AK842" s="34">
        <v>1630</v>
      </c>
      <c r="AL842" s="34">
        <v>26124</v>
      </c>
      <c r="AM842" s="34">
        <v>26124</v>
      </c>
      <c r="AN842" s="34">
        <v>0</v>
      </c>
      <c r="AO842" s="34">
        <v>38353.576027000003</v>
      </c>
      <c r="AP842" s="34">
        <v>36723.576027000003</v>
      </c>
      <c r="AQ842" s="34">
        <v>1630</v>
      </c>
      <c r="AR842" s="34">
        <v>-27256</v>
      </c>
      <c r="AS842" s="34">
        <v>0</v>
      </c>
    </row>
    <row r="843" spans="2:45" s="1" customFormat="1" ht="14.25" x14ac:dyDescent="0.2">
      <c r="B843" s="31" t="s">
        <v>4794</v>
      </c>
      <c r="C843" s="32" t="s">
        <v>2673</v>
      </c>
      <c r="D843" s="31" t="s">
        <v>2674</v>
      </c>
      <c r="E843" s="31" t="s">
        <v>13</v>
      </c>
      <c r="F843" s="31" t="s">
        <v>11</v>
      </c>
      <c r="G843" s="31" t="s">
        <v>19</v>
      </c>
      <c r="H843" s="31" t="s">
        <v>40</v>
      </c>
      <c r="I843" s="31" t="s">
        <v>10</v>
      </c>
      <c r="J843" s="31" t="s">
        <v>12</v>
      </c>
      <c r="K843" s="31" t="s">
        <v>2675</v>
      </c>
      <c r="L843" s="33">
        <v>1705</v>
      </c>
      <c r="M843" s="150">
        <v>103295.74423899999</v>
      </c>
      <c r="N843" s="34">
        <v>-16960</v>
      </c>
      <c r="O843" s="34">
        <v>0</v>
      </c>
      <c r="P843" s="30">
        <v>81876.29423900001</v>
      </c>
      <c r="Q843" s="35">
        <v>4648.8961419999996</v>
      </c>
      <c r="R843" s="36">
        <v>0</v>
      </c>
      <c r="S843" s="36">
        <v>0</v>
      </c>
      <c r="T843" s="36">
        <v>3410</v>
      </c>
      <c r="U843" s="37">
        <v>3410.0183884360208</v>
      </c>
      <c r="V843" s="38">
        <v>8058.9145304360209</v>
      </c>
      <c r="W843" s="34">
        <v>89935.208769436023</v>
      </c>
      <c r="X843" s="34">
        <v>0</v>
      </c>
      <c r="Y843" s="33">
        <v>89935.208769436023</v>
      </c>
      <c r="Z843" s="144">
        <v>0</v>
      </c>
      <c r="AA843" s="34">
        <v>5163.9573317107997</v>
      </c>
      <c r="AB843" s="34">
        <v>17045.704254166427</v>
      </c>
      <c r="AC843" s="34">
        <v>7146.87</v>
      </c>
      <c r="AD843" s="34">
        <v>2587.8739328749998</v>
      </c>
      <c r="AE843" s="34">
        <v>0</v>
      </c>
      <c r="AF843" s="34">
        <v>31944.405518752224</v>
      </c>
      <c r="AG843" s="136">
        <v>17321</v>
      </c>
      <c r="AH843" s="34">
        <v>22677.550000000003</v>
      </c>
      <c r="AI843" s="34">
        <v>0</v>
      </c>
      <c r="AJ843" s="34">
        <v>3598.6000000000004</v>
      </c>
      <c r="AK843" s="34">
        <v>3598.6000000000004</v>
      </c>
      <c r="AL843" s="34">
        <v>17321</v>
      </c>
      <c r="AM843" s="34">
        <v>19078.95</v>
      </c>
      <c r="AN843" s="34">
        <v>1757.9500000000007</v>
      </c>
      <c r="AO843" s="34">
        <v>81876.29423900001</v>
      </c>
      <c r="AP843" s="34">
        <v>76519.744239000007</v>
      </c>
      <c r="AQ843" s="34">
        <v>5356.5500000000029</v>
      </c>
      <c r="AR843" s="34">
        <v>-16960</v>
      </c>
      <c r="AS843" s="34">
        <v>0</v>
      </c>
    </row>
    <row r="844" spans="2:45" s="1" customFormat="1" ht="14.25" x14ac:dyDescent="0.2">
      <c r="B844" s="31" t="s">
        <v>4794</v>
      </c>
      <c r="C844" s="32" t="s">
        <v>3284</v>
      </c>
      <c r="D844" s="31" t="s">
        <v>3285</v>
      </c>
      <c r="E844" s="31" t="s">
        <v>13</v>
      </c>
      <c r="F844" s="31" t="s">
        <v>11</v>
      </c>
      <c r="G844" s="31" t="s">
        <v>19</v>
      </c>
      <c r="H844" s="31" t="s">
        <v>40</v>
      </c>
      <c r="I844" s="31" t="s">
        <v>10</v>
      </c>
      <c r="J844" s="31" t="s">
        <v>12</v>
      </c>
      <c r="K844" s="31" t="s">
        <v>3286</v>
      </c>
      <c r="L844" s="33">
        <v>2613</v>
      </c>
      <c r="M844" s="150">
        <v>60042.062768999996</v>
      </c>
      <c r="N844" s="34">
        <v>-49665</v>
      </c>
      <c r="O844" s="34">
        <v>18786.659009181341</v>
      </c>
      <c r="P844" s="30">
        <v>51042.462769000005</v>
      </c>
      <c r="Q844" s="35">
        <v>4793.8452909999996</v>
      </c>
      <c r="R844" s="36">
        <v>0</v>
      </c>
      <c r="S844" s="36">
        <v>1376.9938182862429</v>
      </c>
      <c r="T844" s="36">
        <v>3849.0061817137571</v>
      </c>
      <c r="U844" s="37">
        <v>5226.02818122189</v>
      </c>
      <c r="V844" s="38">
        <v>10019.873472221891</v>
      </c>
      <c r="W844" s="34">
        <v>61062.336241221899</v>
      </c>
      <c r="X844" s="34">
        <v>2581.8634092862558</v>
      </c>
      <c r="Y844" s="33">
        <v>58480.472831935644</v>
      </c>
      <c r="Z844" s="144">
        <v>0</v>
      </c>
      <c r="AA844" s="34">
        <v>3830.0565094232597</v>
      </c>
      <c r="AB844" s="34">
        <v>12831.363905911725</v>
      </c>
      <c r="AC844" s="34">
        <v>10952.95</v>
      </c>
      <c r="AD844" s="34">
        <v>2077.6633493625</v>
      </c>
      <c r="AE844" s="34">
        <v>0</v>
      </c>
      <c r="AF844" s="34">
        <v>29692.033764697488</v>
      </c>
      <c r="AG844" s="136">
        <v>38828</v>
      </c>
      <c r="AH844" s="34">
        <v>40665.4</v>
      </c>
      <c r="AI844" s="34">
        <v>0</v>
      </c>
      <c r="AJ844" s="34">
        <v>1837.4</v>
      </c>
      <c r="AK844" s="34">
        <v>1837.4</v>
      </c>
      <c r="AL844" s="34">
        <v>38828</v>
      </c>
      <c r="AM844" s="34">
        <v>38828</v>
      </c>
      <c r="AN844" s="34">
        <v>0</v>
      </c>
      <c r="AO844" s="34">
        <v>51042.462769000005</v>
      </c>
      <c r="AP844" s="34">
        <v>49205.062769000004</v>
      </c>
      <c r="AQ844" s="34">
        <v>1837.4000000000015</v>
      </c>
      <c r="AR844" s="34">
        <v>-49665</v>
      </c>
      <c r="AS844" s="34">
        <v>0</v>
      </c>
    </row>
    <row r="845" spans="2:45" s="1" customFormat="1" ht="14.25" x14ac:dyDescent="0.2">
      <c r="B845" s="31" t="s">
        <v>4794</v>
      </c>
      <c r="C845" s="32" t="s">
        <v>4134</v>
      </c>
      <c r="D845" s="31" t="s">
        <v>4135</v>
      </c>
      <c r="E845" s="31" t="s">
        <v>13</v>
      </c>
      <c r="F845" s="31" t="s">
        <v>11</v>
      </c>
      <c r="G845" s="31" t="s">
        <v>19</v>
      </c>
      <c r="H845" s="31" t="s">
        <v>40</v>
      </c>
      <c r="I845" s="31" t="s">
        <v>10</v>
      </c>
      <c r="J845" s="31" t="s">
        <v>12</v>
      </c>
      <c r="K845" s="31" t="s">
        <v>4136</v>
      </c>
      <c r="L845" s="33">
        <v>1840</v>
      </c>
      <c r="M845" s="150">
        <v>56619.892707999992</v>
      </c>
      <c r="N845" s="34">
        <v>-65438</v>
      </c>
      <c r="O845" s="34">
        <v>7802.3721226855187</v>
      </c>
      <c r="P845" s="30">
        <v>17574.892707999999</v>
      </c>
      <c r="Q845" s="35">
        <v>3195.284005</v>
      </c>
      <c r="R845" s="36">
        <v>0</v>
      </c>
      <c r="S845" s="36">
        <v>1536.5712594291615</v>
      </c>
      <c r="T845" s="36">
        <v>2143.4287405708383</v>
      </c>
      <c r="U845" s="37">
        <v>3680.0198444118932</v>
      </c>
      <c r="V845" s="38">
        <v>6875.3038494118937</v>
      </c>
      <c r="W845" s="34">
        <v>24450.196557411895</v>
      </c>
      <c r="X845" s="34">
        <v>2881.0711114291626</v>
      </c>
      <c r="Y845" s="33">
        <v>21569.125445982732</v>
      </c>
      <c r="Z845" s="144">
        <v>0</v>
      </c>
      <c r="AA845" s="34">
        <v>1040.5750198065557</v>
      </c>
      <c r="AB845" s="34">
        <v>8578.0853832503544</v>
      </c>
      <c r="AC845" s="34">
        <v>7712.75</v>
      </c>
      <c r="AD845" s="34">
        <v>439</v>
      </c>
      <c r="AE845" s="34">
        <v>0</v>
      </c>
      <c r="AF845" s="34">
        <v>17770.410403056911</v>
      </c>
      <c r="AG845" s="136">
        <v>52975</v>
      </c>
      <c r="AH845" s="34">
        <v>55835</v>
      </c>
      <c r="AI845" s="34">
        <v>0</v>
      </c>
      <c r="AJ845" s="34">
        <v>2860</v>
      </c>
      <c r="AK845" s="34">
        <v>2860</v>
      </c>
      <c r="AL845" s="34">
        <v>52975</v>
      </c>
      <c r="AM845" s="34">
        <v>52975</v>
      </c>
      <c r="AN845" s="34">
        <v>0</v>
      </c>
      <c r="AO845" s="34">
        <v>17574.892707999999</v>
      </c>
      <c r="AP845" s="34">
        <v>14714.892707999999</v>
      </c>
      <c r="AQ845" s="34">
        <v>2860</v>
      </c>
      <c r="AR845" s="34">
        <v>-65438</v>
      </c>
      <c r="AS845" s="34">
        <v>0</v>
      </c>
    </row>
    <row r="846" spans="2:45" s="1" customFormat="1" ht="14.25" x14ac:dyDescent="0.2">
      <c r="B846" s="31" t="s">
        <v>4794</v>
      </c>
      <c r="C846" s="32" t="s">
        <v>3710</v>
      </c>
      <c r="D846" s="31" t="s">
        <v>3711</v>
      </c>
      <c r="E846" s="31" t="s">
        <v>13</v>
      </c>
      <c r="F846" s="31" t="s">
        <v>11</v>
      </c>
      <c r="G846" s="31" t="s">
        <v>19</v>
      </c>
      <c r="H846" s="31" t="s">
        <v>40</v>
      </c>
      <c r="I846" s="31" t="s">
        <v>10</v>
      </c>
      <c r="J846" s="31" t="s">
        <v>12</v>
      </c>
      <c r="K846" s="31" t="s">
        <v>3712</v>
      </c>
      <c r="L846" s="33">
        <v>3723</v>
      </c>
      <c r="M846" s="150">
        <v>130606.76579499998</v>
      </c>
      <c r="N846" s="34">
        <v>-82333</v>
      </c>
      <c r="O846" s="34">
        <v>28830.471417613397</v>
      </c>
      <c r="P846" s="30">
        <v>62856.44237449998</v>
      </c>
      <c r="Q846" s="35">
        <v>13281.557752999999</v>
      </c>
      <c r="R846" s="36">
        <v>0</v>
      </c>
      <c r="S846" s="36">
        <v>4940.6787817161839</v>
      </c>
      <c r="T846" s="36">
        <v>2505.3212182838161</v>
      </c>
      <c r="U846" s="37">
        <v>7446.0401525790649</v>
      </c>
      <c r="V846" s="38">
        <v>20727.597905579063</v>
      </c>
      <c r="W846" s="34">
        <v>83584.040280079047</v>
      </c>
      <c r="X846" s="34">
        <v>9263.7727157161862</v>
      </c>
      <c r="Y846" s="33">
        <v>74320.267564362861</v>
      </c>
      <c r="Z846" s="144">
        <v>0</v>
      </c>
      <c r="AA846" s="34">
        <v>13409.381168346004</v>
      </c>
      <c r="AB846" s="34">
        <v>33636.051942745464</v>
      </c>
      <c r="AC846" s="34">
        <v>15605.75</v>
      </c>
      <c r="AD846" s="34">
        <v>5482.5586456000001</v>
      </c>
      <c r="AE846" s="34">
        <v>0</v>
      </c>
      <c r="AF846" s="34">
        <v>68133.741756691466</v>
      </c>
      <c r="AG846" s="136">
        <v>43163</v>
      </c>
      <c r="AH846" s="34">
        <v>56223.676579499996</v>
      </c>
      <c r="AI846" s="34">
        <v>0</v>
      </c>
      <c r="AJ846" s="34">
        <v>13060.676579499999</v>
      </c>
      <c r="AK846" s="34">
        <v>13060.676579499999</v>
      </c>
      <c r="AL846" s="34">
        <v>43163</v>
      </c>
      <c r="AM846" s="34">
        <v>43163</v>
      </c>
      <c r="AN846" s="34">
        <v>0</v>
      </c>
      <c r="AO846" s="34">
        <v>62856.44237449998</v>
      </c>
      <c r="AP846" s="34">
        <v>49795.765794999985</v>
      </c>
      <c r="AQ846" s="34">
        <v>13060.676579499996</v>
      </c>
      <c r="AR846" s="34">
        <v>-82333</v>
      </c>
      <c r="AS846" s="34">
        <v>0</v>
      </c>
    </row>
    <row r="847" spans="2:45" s="1" customFormat="1" ht="14.25" x14ac:dyDescent="0.2">
      <c r="B847" s="31" t="s">
        <v>4794</v>
      </c>
      <c r="C847" s="32" t="s">
        <v>1403</v>
      </c>
      <c r="D847" s="31" t="s">
        <v>1404</v>
      </c>
      <c r="E847" s="31" t="s">
        <v>13</v>
      </c>
      <c r="F847" s="31" t="s">
        <v>11</v>
      </c>
      <c r="G847" s="31" t="s">
        <v>19</v>
      </c>
      <c r="H847" s="31" t="s">
        <v>40</v>
      </c>
      <c r="I847" s="31" t="s">
        <v>10</v>
      </c>
      <c r="J847" s="31" t="s">
        <v>12</v>
      </c>
      <c r="K847" s="31" t="s">
        <v>1405</v>
      </c>
      <c r="L847" s="33">
        <v>3344</v>
      </c>
      <c r="M847" s="150">
        <v>94896.197677999997</v>
      </c>
      <c r="N847" s="34">
        <v>-69079.92</v>
      </c>
      <c r="O847" s="34">
        <v>24048.682507647456</v>
      </c>
      <c r="P847" s="30">
        <v>111644.477678</v>
      </c>
      <c r="Q847" s="35">
        <v>7837.1535750000003</v>
      </c>
      <c r="R847" s="36">
        <v>0</v>
      </c>
      <c r="S847" s="36">
        <v>6897.4247348597919</v>
      </c>
      <c r="T847" s="36">
        <v>-11.317803879568601</v>
      </c>
      <c r="U847" s="37">
        <v>6886.1440643341029</v>
      </c>
      <c r="V847" s="38">
        <v>14723.297639334103</v>
      </c>
      <c r="W847" s="34">
        <v>126367.7753173341</v>
      </c>
      <c r="X847" s="34">
        <v>12932.671377859791</v>
      </c>
      <c r="Y847" s="33">
        <v>113435.10393947431</v>
      </c>
      <c r="Z847" s="144">
        <v>0</v>
      </c>
      <c r="AA847" s="34">
        <v>6453.8205249961011</v>
      </c>
      <c r="AB847" s="34">
        <v>16263.643613945986</v>
      </c>
      <c r="AC847" s="34">
        <v>14017.09</v>
      </c>
      <c r="AD847" s="34">
        <v>2596.3806750000003</v>
      </c>
      <c r="AE847" s="34">
        <v>1584.78</v>
      </c>
      <c r="AF847" s="34">
        <v>40915.714813942082</v>
      </c>
      <c r="AG847" s="136">
        <v>86057</v>
      </c>
      <c r="AH847" s="34">
        <v>92728.2</v>
      </c>
      <c r="AI847" s="34">
        <v>0</v>
      </c>
      <c r="AJ847" s="34">
        <v>6671.2000000000007</v>
      </c>
      <c r="AK847" s="34">
        <v>6671.2000000000007</v>
      </c>
      <c r="AL847" s="34">
        <v>86057</v>
      </c>
      <c r="AM847" s="34">
        <v>86057</v>
      </c>
      <c r="AN847" s="34">
        <v>0</v>
      </c>
      <c r="AO847" s="34">
        <v>111644.477678</v>
      </c>
      <c r="AP847" s="34">
        <v>104973.277678</v>
      </c>
      <c r="AQ847" s="34">
        <v>6671.1999999999971</v>
      </c>
      <c r="AR847" s="34">
        <v>-69079.92</v>
      </c>
      <c r="AS847" s="34">
        <v>0</v>
      </c>
    </row>
    <row r="848" spans="2:45" s="1" customFormat="1" ht="14.25" x14ac:dyDescent="0.2">
      <c r="B848" s="31" t="s">
        <v>4794</v>
      </c>
      <c r="C848" s="32" t="s">
        <v>4593</v>
      </c>
      <c r="D848" s="31" t="s">
        <v>4594</v>
      </c>
      <c r="E848" s="31" t="s">
        <v>13</v>
      </c>
      <c r="F848" s="31" t="s">
        <v>11</v>
      </c>
      <c r="G848" s="31" t="s">
        <v>19</v>
      </c>
      <c r="H848" s="31" t="s">
        <v>40</v>
      </c>
      <c r="I848" s="31" t="s">
        <v>10</v>
      </c>
      <c r="J848" s="31" t="s">
        <v>16</v>
      </c>
      <c r="K848" s="31" t="s">
        <v>4595</v>
      </c>
      <c r="L848" s="33">
        <v>13376</v>
      </c>
      <c r="M848" s="150">
        <v>501494.62313099997</v>
      </c>
      <c r="N848" s="34">
        <v>-218352</v>
      </c>
      <c r="O848" s="34">
        <v>79642.729418000526</v>
      </c>
      <c r="P848" s="30">
        <v>382621.62313099997</v>
      </c>
      <c r="Q848" s="35">
        <v>41640.141108999997</v>
      </c>
      <c r="R848" s="36">
        <v>0</v>
      </c>
      <c r="S848" s="36">
        <v>20067.651782864847</v>
      </c>
      <c r="T848" s="36">
        <v>6684.3482171351534</v>
      </c>
      <c r="U848" s="37">
        <v>26752.144260246459</v>
      </c>
      <c r="V848" s="38">
        <v>68392.285369246456</v>
      </c>
      <c r="W848" s="34">
        <v>451013.90850024641</v>
      </c>
      <c r="X848" s="34">
        <v>37626.847092864802</v>
      </c>
      <c r="Y848" s="33">
        <v>413387.06140738161</v>
      </c>
      <c r="Z848" s="144">
        <v>0</v>
      </c>
      <c r="AA848" s="34">
        <v>67022.529994596349</v>
      </c>
      <c r="AB848" s="34">
        <v>69032.512971867574</v>
      </c>
      <c r="AC848" s="34">
        <v>66710.850000000006</v>
      </c>
      <c r="AD848" s="34">
        <v>13091.672971564374</v>
      </c>
      <c r="AE848" s="34">
        <v>0</v>
      </c>
      <c r="AF848" s="34">
        <v>215857.5659380283</v>
      </c>
      <c r="AG848" s="136">
        <v>266548</v>
      </c>
      <c r="AH848" s="34">
        <v>280568</v>
      </c>
      <c r="AI848" s="34">
        <v>28872</v>
      </c>
      <c r="AJ848" s="34">
        <v>42892</v>
      </c>
      <c r="AK848" s="34">
        <v>14020</v>
      </c>
      <c r="AL848" s="34">
        <v>237676</v>
      </c>
      <c r="AM848" s="34">
        <v>237676</v>
      </c>
      <c r="AN848" s="34">
        <v>0</v>
      </c>
      <c r="AO848" s="34">
        <v>382621.62313099997</v>
      </c>
      <c r="AP848" s="34">
        <v>368601.62313099997</v>
      </c>
      <c r="AQ848" s="34">
        <v>14020</v>
      </c>
      <c r="AR848" s="34">
        <v>-218352</v>
      </c>
      <c r="AS848" s="34">
        <v>0</v>
      </c>
    </row>
    <row r="849" spans="2:45" s="1" customFormat="1" ht="14.25" x14ac:dyDescent="0.2">
      <c r="B849" s="31" t="s">
        <v>4794</v>
      </c>
      <c r="C849" s="32" t="s">
        <v>1166</v>
      </c>
      <c r="D849" s="31" t="s">
        <v>1167</v>
      </c>
      <c r="E849" s="31" t="s">
        <v>13</v>
      </c>
      <c r="F849" s="31" t="s">
        <v>11</v>
      </c>
      <c r="G849" s="31" t="s">
        <v>19</v>
      </c>
      <c r="H849" s="31" t="s">
        <v>40</v>
      </c>
      <c r="I849" s="31" t="s">
        <v>10</v>
      </c>
      <c r="J849" s="31" t="s">
        <v>12</v>
      </c>
      <c r="K849" s="31" t="s">
        <v>1168</v>
      </c>
      <c r="L849" s="33">
        <v>1881</v>
      </c>
      <c r="M849" s="150">
        <v>44532.881672999996</v>
      </c>
      <c r="N849" s="34">
        <v>-58843</v>
      </c>
      <c r="O849" s="34">
        <v>32569.422934818744</v>
      </c>
      <c r="P849" s="30">
        <v>38170.681672999999</v>
      </c>
      <c r="Q849" s="35">
        <v>4488.4222650000002</v>
      </c>
      <c r="R849" s="36">
        <v>0</v>
      </c>
      <c r="S849" s="36">
        <v>2749.7804365724842</v>
      </c>
      <c r="T849" s="36">
        <v>1012.2195634275158</v>
      </c>
      <c r="U849" s="37">
        <v>3762.0202865971582</v>
      </c>
      <c r="V849" s="38">
        <v>8250.4425515971579</v>
      </c>
      <c r="W849" s="34">
        <v>46421.124224597159</v>
      </c>
      <c r="X849" s="34">
        <v>5155.8383185724888</v>
      </c>
      <c r="Y849" s="33">
        <v>41265.28590602467</v>
      </c>
      <c r="Z849" s="144">
        <v>0</v>
      </c>
      <c r="AA849" s="34">
        <v>1349.9357330393314</v>
      </c>
      <c r="AB849" s="34">
        <v>8234.1805031509793</v>
      </c>
      <c r="AC849" s="34">
        <v>7884.61</v>
      </c>
      <c r="AD849" s="34">
        <v>1353.57425068728</v>
      </c>
      <c r="AE849" s="34">
        <v>672.88</v>
      </c>
      <c r="AF849" s="34">
        <v>19495.180486877594</v>
      </c>
      <c r="AG849" s="136">
        <v>50180</v>
      </c>
      <c r="AH849" s="34">
        <v>52480.800000000003</v>
      </c>
      <c r="AI849" s="34">
        <v>0</v>
      </c>
      <c r="AJ849" s="34">
        <v>2300.8000000000002</v>
      </c>
      <c r="AK849" s="34">
        <v>2300.8000000000002</v>
      </c>
      <c r="AL849" s="34">
        <v>50180</v>
      </c>
      <c r="AM849" s="34">
        <v>50180</v>
      </c>
      <c r="AN849" s="34">
        <v>0</v>
      </c>
      <c r="AO849" s="34">
        <v>38170.681672999999</v>
      </c>
      <c r="AP849" s="34">
        <v>35869.881672999996</v>
      </c>
      <c r="AQ849" s="34">
        <v>2300.8000000000029</v>
      </c>
      <c r="AR849" s="34">
        <v>-58843</v>
      </c>
      <c r="AS849" s="34">
        <v>0</v>
      </c>
    </row>
    <row r="850" spans="2:45" s="1" customFormat="1" ht="14.25" x14ac:dyDescent="0.2">
      <c r="B850" s="31" t="s">
        <v>4794</v>
      </c>
      <c r="C850" s="32" t="s">
        <v>674</v>
      </c>
      <c r="D850" s="31" t="s">
        <v>675</v>
      </c>
      <c r="E850" s="31" t="s">
        <v>13</v>
      </c>
      <c r="F850" s="31" t="s">
        <v>11</v>
      </c>
      <c r="G850" s="31" t="s">
        <v>19</v>
      </c>
      <c r="H850" s="31" t="s">
        <v>40</v>
      </c>
      <c r="I850" s="31" t="s">
        <v>10</v>
      </c>
      <c r="J850" s="31" t="s">
        <v>12</v>
      </c>
      <c r="K850" s="31" t="s">
        <v>676</v>
      </c>
      <c r="L850" s="33">
        <v>1928</v>
      </c>
      <c r="M850" s="150">
        <v>75696.832035999993</v>
      </c>
      <c r="N850" s="34">
        <v>-74803</v>
      </c>
      <c r="O850" s="34">
        <v>59792.910750600699</v>
      </c>
      <c r="P850" s="30">
        <v>19188.152035999992</v>
      </c>
      <c r="Q850" s="35">
        <v>6657.3016989999996</v>
      </c>
      <c r="R850" s="36">
        <v>0</v>
      </c>
      <c r="S850" s="36">
        <v>3789.1693577157407</v>
      </c>
      <c r="T850" s="36">
        <v>30796.731385909581</v>
      </c>
      <c r="U850" s="37">
        <v>34586.087248206859</v>
      </c>
      <c r="V850" s="38">
        <v>41243.388947206855</v>
      </c>
      <c r="W850" s="34">
        <v>60431.540983206847</v>
      </c>
      <c r="X850" s="34">
        <v>44367.672749316451</v>
      </c>
      <c r="Y850" s="33">
        <v>16063.868233890396</v>
      </c>
      <c r="Z850" s="144">
        <v>0</v>
      </c>
      <c r="AA850" s="34">
        <v>1398.6889134463115</v>
      </c>
      <c r="AB850" s="34">
        <v>6444.0652682114878</v>
      </c>
      <c r="AC850" s="34">
        <v>8081.62</v>
      </c>
      <c r="AD850" s="34">
        <v>4321.8634207792402</v>
      </c>
      <c r="AE850" s="34">
        <v>0</v>
      </c>
      <c r="AF850" s="34">
        <v>20246.237602437039</v>
      </c>
      <c r="AG850" s="136">
        <v>0</v>
      </c>
      <c r="AH850" s="34">
        <v>24704.32</v>
      </c>
      <c r="AI850" s="34">
        <v>0</v>
      </c>
      <c r="AJ850" s="34">
        <v>3130</v>
      </c>
      <c r="AK850" s="34">
        <v>3130</v>
      </c>
      <c r="AL850" s="34">
        <v>0</v>
      </c>
      <c r="AM850" s="34">
        <v>21574.32</v>
      </c>
      <c r="AN850" s="34">
        <v>21574.32</v>
      </c>
      <c r="AO850" s="34">
        <v>19188.152035999992</v>
      </c>
      <c r="AP850" s="34">
        <v>-5516.1679640000075</v>
      </c>
      <c r="AQ850" s="34">
        <v>24704.32</v>
      </c>
      <c r="AR850" s="34">
        <v>-74803</v>
      </c>
      <c r="AS850" s="34">
        <v>0</v>
      </c>
    </row>
    <row r="851" spans="2:45" s="1" customFormat="1" ht="14.25" x14ac:dyDescent="0.2">
      <c r="B851" s="31" t="s">
        <v>4794</v>
      </c>
      <c r="C851" s="32" t="s">
        <v>1511</v>
      </c>
      <c r="D851" s="31" t="s">
        <v>1512</v>
      </c>
      <c r="E851" s="31" t="s">
        <v>13</v>
      </c>
      <c r="F851" s="31" t="s">
        <v>11</v>
      </c>
      <c r="G851" s="31" t="s">
        <v>19</v>
      </c>
      <c r="H851" s="31" t="s">
        <v>40</v>
      </c>
      <c r="I851" s="31" t="s">
        <v>10</v>
      </c>
      <c r="J851" s="31" t="s">
        <v>12</v>
      </c>
      <c r="K851" s="31" t="s">
        <v>1513</v>
      </c>
      <c r="L851" s="33">
        <v>1816</v>
      </c>
      <c r="M851" s="150">
        <v>53685.273912999997</v>
      </c>
      <c r="N851" s="34">
        <v>-60169</v>
      </c>
      <c r="O851" s="34">
        <v>29623.537619811486</v>
      </c>
      <c r="P851" s="30">
        <v>5371.8013042999955</v>
      </c>
      <c r="Q851" s="35">
        <v>2933.836033</v>
      </c>
      <c r="R851" s="36">
        <v>0</v>
      </c>
      <c r="S851" s="36">
        <v>2030.6237897150654</v>
      </c>
      <c r="T851" s="36">
        <v>19313.496138848874</v>
      </c>
      <c r="U851" s="37">
        <v>21344.235026799633</v>
      </c>
      <c r="V851" s="38">
        <v>24278.071059799633</v>
      </c>
      <c r="W851" s="34">
        <v>29649.872364099629</v>
      </c>
      <c r="X851" s="34">
        <v>26902.115704226551</v>
      </c>
      <c r="Y851" s="33">
        <v>2747.7566598730773</v>
      </c>
      <c r="Z851" s="144">
        <v>0</v>
      </c>
      <c r="AA851" s="34">
        <v>3037.933051168844</v>
      </c>
      <c r="AB851" s="34">
        <v>7770.6326994870215</v>
      </c>
      <c r="AC851" s="34">
        <v>10901.91</v>
      </c>
      <c r="AD851" s="34">
        <v>641</v>
      </c>
      <c r="AE851" s="34">
        <v>0</v>
      </c>
      <c r="AF851" s="34">
        <v>22351.475750655867</v>
      </c>
      <c r="AG851" s="136">
        <v>53850</v>
      </c>
      <c r="AH851" s="34">
        <v>59218.527391299998</v>
      </c>
      <c r="AI851" s="34">
        <v>0</v>
      </c>
      <c r="AJ851" s="34">
        <v>5368.5273913000001</v>
      </c>
      <c r="AK851" s="34">
        <v>5368.5273913000001</v>
      </c>
      <c r="AL851" s="34">
        <v>53850</v>
      </c>
      <c r="AM851" s="34">
        <v>53850</v>
      </c>
      <c r="AN851" s="34">
        <v>0</v>
      </c>
      <c r="AO851" s="34">
        <v>5371.8013042999955</v>
      </c>
      <c r="AP851" s="34">
        <v>3.2739129999954457</v>
      </c>
      <c r="AQ851" s="34">
        <v>5368.5273913000001</v>
      </c>
      <c r="AR851" s="34">
        <v>-60169</v>
      </c>
      <c r="AS851" s="34">
        <v>0</v>
      </c>
    </row>
    <row r="852" spans="2:45" s="1" customFormat="1" ht="14.25" x14ac:dyDescent="0.2">
      <c r="B852" s="31" t="s">
        <v>4794</v>
      </c>
      <c r="C852" s="32" t="s">
        <v>2789</v>
      </c>
      <c r="D852" s="31" t="s">
        <v>2790</v>
      </c>
      <c r="E852" s="31" t="s">
        <v>13</v>
      </c>
      <c r="F852" s="31" t="s">
        <v>11</v>
      </c>
      <c r="G852" s="31" t="s">
        <v>19</v>
      </c>
      <c r="H852" s="31" t="s">
        <v>40</v>
      </c>
      <c r="I852" s="31" t="s">
        <v>10</v>
      </c>
      <c r="J852" s="31" t="s">
        <v>12</v>
      </c>
      <c r="K852" s="31" t="s">
        <v>2791</v>
      </c>
      <c r="L852" s="33">
        <v>3832</v>
      </c>
      <c r="M852" s="150">
        <v>141912.733052</v>
      </c>
      <c r="N852" s="34">
        <v>-217825</v>
      </c>
      <c r="O852" s="34">
        <v>64469.289392502251</v>
      </c>
      <c r="P852" s="30">
        <v>-26379.686948000017</v>
      </c>
      <c r="Q852" s="35">
        <v>7143.5835690000004</v>
      </c>
      <c r="R852" s="36">
        <v>26379.686948000017</v>
      </c>
      <c r="S852" s="36">
        <v>4575.0297782874713</v>
      </c>
      <c r="T852" s="36">
        <v>50170.84067830976</v>
      </c>
      <c r="U852" s="37">
        <v>81125.99487442775</v>
      </c>
      <c r="V852" s="38">
        <v>88269.578443427745</v>
      </c>
      <c r="W852" s="34">
        <v>88269.578443427745</v>
      </c>
      <c r="X852" s="34">
        <v>69907.037713789716</v>
      </c>
      <c r="Y852" s="33">
        <v>18362.540729638029</v>
      </c>
      <c r="Z852" s="144">
        <v>0</v>
      </c>
      <c r="AA852" s="34">
        <v>9278.9077837316927</v>
      </c>
      <c r="AB852" s="34">
        <v>20474.47229660433</v>
      </c>
      <c r="AC852" s="34">
        <v>16062.64</v>
      </c>
      <c r="AD852" s="34">
        <v>3611.5770892499991</v>
      </c>
      <c r="AE852" s="34">
        <v>3662.96</v>
      </c>
      <c r="AF852" s="34">
        <v>53090.55716958602</v>
      </c>
      <c r="AG852" s="136">
        <v>28784</v>
      </c>
      <c r="AH852" s="34">
        <v>49532.579999999994</v>
      </c>
      <c r="AI852" s="34">
        <v>0</v>
      </c>
      <c r="AJ852" s="34">
        <v>6652.5</v>
      </c>
      <c r="AK852" s="34">
        <v>6652.5</v>
      </c>
      <c r="AL852" s="34">
        <v>28784</v>
      </c>
      <c r="AM852" s="34">
        <v>42880.079999999994</v>
      </c>
      <c r="AN852" s="34">
        <v>14096.079999999994</v>
      </c>
      <c r="AO852" s="34">
        <v>-26379.686948000017</v>
      </c>
      <c r="AP852" s="34">
        <v>-47128.266948000011</v>
      </c>
      <c r="AQ852" s="34">
        <v>20748.579999999994</v>
      </c>
      <c r="AR852" s="34">
        <v>-217825</v>
      </c>
      <c r="AS852" s="34">
        <v>0</v>
      </c>
    </row>
    <row r="853" spans="2:45" s="1" customFormat="1" ht="14.25" x14ac:dyDescent="0.2">
      <c r="B853" s="31" t="s">
        <v>4794</v>
      </c>
      <c r="C853" s="32" t="s">
        <v>856</v>
      </c>
      <c r="D853" s="31" t="s">
        <v>857</v>
      </c>
      <c r="E853" s="31" t="s">
        <v>13</v>
      </c>
      <c r="F853" s="31" t="s">
        <v>11</v>
      </c>
      <c r="G853" s="31" t="s">
        <v>19</v>
      </c>
      <c r="H853" s="31" t="s">
        <v>40</v>
      </c>
      <c r="I853" s="31" t="s">
        <v>10</v>
      </c>
      <c r="J853" s="31" t="s">
        <v>12</v>
      </c>
      <c r="K853" s="31" t="s">
        <v>858</v>
      </c>
      <c r="L853" s="33">
        <v>3436</v>
      </c>
      <c r="M853" s="150">
        <v>165638.234173</v>
      </c>
      <c r="N853" s="34">
        <v>-152593</v>
      </c>
      <c r="O853" s="34">
        <v>143531.18915979369</v>
      </c>
      <c r="P853" s="30">
        <v>59693.974172999995</v>
      </c>
      <c r="Q853" s="35">
        <v>18750.859425999999</v>
      </c>
      <c r="R853" s="36">
        <v>0</v>
      </c>
      <c r="S853" s="36">
        <v>7140.0210605741713</v>
      </c>
      <c r="T853" s="36">
        <v>58254.682753959991</v>
      </c>
      <c r="U853" s="37">
        <v>65395.05645568583</v>
      </c>
      <c r="V853" s="38">
        <v>84145.915881685825</v>
      </c>
      <c r="W853" s="34">
        <v>143839.89005468582</v>
      </c>
      <c r="X853" s="34">
        <v>84721.413477367882</v>
      </c>
      <c r="Y853" s="33">
        <v>59118.476577317939</v>
      </c>
      <c r="Z853" s="144">
        <v>0</v>
      </c>
      <c r="AA853" s="34">
        <v>10114.267687632342</v>
      </c>
      <c r="AB853" s="34">
        <v>19956.271217742767</v>
      </c>
      <c r="AC853" s="34">
        <v>14402.73</v>
      </c>
      <c r="AD853" s="34">
        <v>3534.7965684000001</v>
      </c>
      <c r="AE853" s="34">
        <v>695.23</v>
      </c>
      <c r="AF853" s="34">
        <v>48703.295473775113</v>
      </c>
      <c r="AG853" s="136">
        <v>21799</v>
      </c>
      <c r="AH853" s="34">
        <v>46648.74</v>
      </c>
      <c r="AI853" s="34">
        <v>0</v>
      </c>
      <c r="AJ853" s="34">
        <v>8199.9</v>
      </c>
      <c r="AK853" s="34">
        <v>8199.9</v>
      </c>
      <c r="AL853" s="34">
        <v>21799</v>
      </c>
      <c r="AM853" s="34">
        <v>38448.839999999997</v>
      </c>
      <c r="AN853" s="34">
        <v>16649.839999999997</v>
      </c>
      <c r="AO853" s="34">
        <v>59693.974172999995</v>
      </c>
      <c r="AP853" s="34">
        <v>34844.234172999997</v>
      </c>
      <c r="AQ853" s="34">
        <v>24849.739999999991</v>
      </c>
      <c r="AR853" s="34">
        <v>-152593</v>
      </c>
      <c r="AS853" s="34">
        <v>0</v>
      </c>
    </row>
    <row r="854" spans="2:45" s="1" customFormat="1" ht="14.25" x14ac:dyDescent="0.2">
      <c r="B854" s="31" t="s">
        <v>4794</v>
      </c>
      <c r="C854" s="32" t="s">
        <v>2045</v>
      </c>
      <c r="D854" s="31" t="s">
        <v>2046</v>
      </c>
      <c r="E854" s="31" t="s">
        <v>13</v>
      </c>
      <c r="F854" s="31" t="s">
        <v>11</v>
      </c>
      <c r="G854" s="31" t="s">
        <v>19</v>
      </c>
      <c r="H854" s="31" t="s">
        <v>40</v>
      </c>
      <c r="I854" s="31" t="s">
        <v>10</v>
      </c>
      <c r="J854" s="31" t="s">
        <v>14</v>
      </c>
      <c r="K854" s="31" t="s">
        <v>2047</v>
      </c>
      <c r="L854" s="33">
        <v>5861</v>
      </c>
      <c r="M854" s="150">
        <v>188662.104555</v>
      </c>
      <c r="N854" s="34">
        <v>32541</v>
      </c>
      <c r="O854" s="34">
        <v>0</v>
      </c>
      <c r="P854" s="30">
        <v>240033.07755500003</v>
      </c>
      <c r="Q854" s="35">
        <v>17842.919765999999</v>
      </c>
      <c r="R854" s="36">
        <v>0</v>
      </c>
      <c r="S854" s="36">
        <v>16122.287690291905</v>
      </c>
      <c r="T854" s="36">
        <v>-237.80186770081127</v>
      </c>
      <c r="U854" s="37">
        <v>15884.571479732229</v>
      </c>
      <c r="V854" s="38">
        <v>33727.491245732228</v>
      </c>
      <c r="W854" s="34">
        <v>273760.56880073226</v>
      </c>
      <c r="X854" s="34">
        <v>30229.289419291919</v>
      </c>
      <c r="Y854" s="33">
        <v>243531.27938144034</v>
      </c>
      <c r="Z854" s="144">
        <v>0</v>
      </c>
      <c r="AA854" s="34">
        <v>15321.040609605781</v>
      </c>
      <c r="AB854" s="34">
        <v>41603.171071787947</v>
      </c>
      <c r="AC854" s="34">
        <v>24567.63</v>
      </c>
      <c r="AD854" s="34">
        <v>5491.9787645249999</v>
      </c>
      <c r="AE854" s="34">
        <v>6576.46</v>
      </c>
      <c r="AF854" s="34">
        <v>93560.280445918746</v>
      </c>
      <c r="AG854" s="136">
        <v>62045</v>
      </c>
      <c r="AH854" s="34">
        <v>64429.973000000005</v>
      </c>
      <c r="AI854" s="34">
        <v>0</v>
      </c>
      <c r="AJ854" s="34">
        <v>0</v>
      </c>
      <c r="AK854" s="34">
        <v>0</v>
      </c>
      <c r="AL854" s="34">
        <v>62045</v>
      </c>
      <c r="AM854" s="34">
        <v>64429.973000000005</v>
      </c>
      <c r="AN854" s="34">
        <v>2384.9730000000054</v>
      </c>
      <c r="AO854" s="34">
        <v>240033.07755500003</v>
      </c>
      <c r="AP854" s="34">
        <v>237648.10455500003</v>
      </c>
      <c r="AQ854" s="34">
        <v>2384.9729999999981</v>
      </c>
      <c r="AR854" s="34">
        <v>32541</v>
      </c>
      <c r="AS854" s="34">
        <v>0</v>
      </c>
    </row>
    <row r="855" spans="2:45" s="1" customFormat="1" ht="14.25" x14ac:dyDescent="0.2">
      <c r="B855" s="31" t="s">
        <v>4794</v>
      </c>
      <c r="C855" s="32" t="s">
        <v>2578</v>
      </c>
      <c r="D855" s="31" t="s">
        <v>2579</v>
      </c>
      <c r="E855" s="31" t="s">
        <v>13</v>
      </c>
      <c r="F855" s="31" t="s">
        <v>11</v>
      </c>
      <c r="G855" s="31" t="s">
        <v>19</v>
      </c>
      <c r="H855" s="31" t="s">
        <v>40</v>
      </c>
      <c r="I855" s="31" t="s">
        <v>10</v>
      </c>
      <c r="J855" s="31" t="s">
        <v>21</v>
      </c>
      <c r="K855" s="31" t="s">
        <v>2580</v>
      </c>
      <c r="L855" s="33">
        <v>908</v>
      </c>
      <c r="M855" s="150">
        <v>30566.717229999998</v>
      </c>
      <c r="N855" s="34">
        <v>-36386</v>
      </c>
      <c r="O855" s="34">
        <v>28087.839581723965</v>
      </c>
      <c r="P855" s="30">
        <v>-43189.463047000005</v>
      </c>
      <c r="Q855" s="35">
        <v>873.379323</v>
      </c>
      <c r="R855" s="36">
        <v>43189.463047000005</v>
      </c>
      <c r="S855" s="36">
        <v>0</v>
      </c>
      <c r="T855" s="36">
        <v>20587.560427784229</v>
      </c>
      <c r="U855" s="37">
        <v>63777.36739258944</v>
      </c>
      <c r="V855" s="38">
        <v>64650.746715589441</v>
      </c>
      <c r="W855" s="34">
        <v>64650.746715589441</v>
      </c>
      <c r="X855" s="34">
        <v>27214.460258723964</v>
      </c>
      <c r="Y855" s="33">
        <v>37436.286456865477</v>
      </c>
      <c r="Z855" s="144">
        <v>0</v>
      </c>
      <c r="AA855" s="34">
        <v>1213.4075643862277</v>
      </c>
      <c r="AB855" s="34">
        <v>10325.091347769403</v>
      </c>
      <c r="AC855" s="34">
        <v>3806.08</v>
      </c>
      <c r="AD855" s="34">
        <v>426.60775080000002</v>
      </c>
      <c r="AE855" s="34">
        <v>0</v>
      </c>
      <c r="AF855" s="34">
        <v>15771.18666295563</v>
      </c>
      <c r="AG855" s="136">
        <v>0</v>
      </c>
      <c r="AH855" s="34">
        <v>11937.819722999999</v>
      </c>
      <c r="AI855" s="34">
        <v>0</v>
      </c>
      <c r="AJ855" s="34">
        <v>3056.6717229999999</v>
      </c>
      <c r="AK855" s="34">
        <v>3056.6717229999999</v>
      </c>
      <c r="AL855" s="34">
        <v>0</v>
      </c>
      <c r="AM855" s="34">
        <v>8881.1479999999992</v>
      </c>
      <c r="AN855" s="34">
        <v>8881.1479999999992</v>
      </c>
      <c r="AO855" s="34">
        <v>-43189.463047000005</v>
      </c>
      <c r="AP855" s="34">
        <v>-55127.282770000005</v>
      </c>
      <c r="AQ855" s="34">
        <v>11937.819723000001</v>
      </c>
      <c r="AR855" s="34">
        <v>-36386</v>
      </c>
      <c r="AS855" s="34">
        <v>0</v>
      </c>
    </row>
    <row r="856" spans="2:45" s="1" customFormat="1" ht="14.25" x14ac:dyDescent="0.2">
      <c r="B856" s="31" t="s">
        <v>4794</v>
      </c>
      <c r="C856" s="32" t="s">
        <v>1505</v>
      </c>
      <c r="D856" s="31" t="s">
        <v>1506</v>
      </c>
      <c r="E856" s="31" t="s">
        <v>13</v>
      </c>
      <c r="F856" s="31" t="s">
        <v>11</v>
      </c>
      <c r="G856" s="31" t="s">
        <v>19</v>
      </c>
      <c r="H856" s="31" t="s">
        <v>40</v>
      </c>
      <c r="I856" s="31" t="s">
        <v>10</v>
      </c>
      <c r="J856" s="31" t="s">
        <v>12</v>
      </c>
      <c r="K856" s="31" t="s">
        <v>1507</v>
      </c>
      <c r="L856" s="33">
        <v>1538</v>
      </c>
      <c r="M856" s="150">
        <v>62551.506192000008</v>
      </c>
      <c r="N856" s="34">
        <v>-8573</v>
      </c>
      <c r="O856" s="34">
        <v>7465.2</v>
      </c>
      <c r="P856" s="30">
        <v>72296.526192000005</v>
      </c>
      <c r="Q856" s="35">
        <v>2220.6311719999999</v>
      </c>
      <c r="R856" s="36">
        <v>0</v>
      </c>
      <c r="S856" s="36">
        <v>543.1452422859229</v>
      </c>
      <c r="T856" s="36">
        <v>2532.8547577140771</v>
      </c>
      <c r="U856" s="37">
        <v>3076.0165873399415</v>
      </c>
      <c r="V856" s="38">
        <v>5296.6477593399413</v>
      </c>
      <c r="W856" s="34">
        <v>77593.173951339952</v>
      </c>
      <c r="X856" s="34">
        <v>1018.3973292859446</v>
      </c>
      <c r="Y856" s="33">
        <v>76574.776622054007</v>
      </c>
      <c r="Z856" s="144">
        <v>0</v>
      </c>
      <c r="AA856" s="34">
        <v>5208.6774851240134</v>
      </c>
      <c r="AB856" s="34">
        <v>6573.5281435342104</v>
      </c>
      <c r="AC856" s="34">
        <v>6446.85</v>
      </c>
      <c r="AD856" s="34">
        <v>166.74560920601499</v>
      </c>
      <c r="AE856" s="34">
        <v>1253.25</v>
      </c>
      <c r="AF856" s="34">
        <v>19649.051237864238</v>
      </c>
      <c r="AG856" s="136">
        <v>0</v>
      </c>
      <c r="AH856" s="34">
        <v>18318.019999999997</v>
      </c>
      <c r="AI856" s="34">
        <v>0</v>
      </c>
      <c r="AJ856" s="34">
        <v>1107.8</v>
      </c>
      <c r="AK856" s="34">
        <v>1107.8</v>
      </c>
      <c r="AL856" s="34">
        <v>0</v>
      </c>
      <c r="AM856" s="34">
        <v>17210.219999999998</v>
      </c>
      <c r="AN856" s="34">
        <v>17210.219999999998</v>
      </c>
      <c r="AO856" s="34">
        <v>72296.526192000005</v>
      </c>
      <c r="AP856" s="34">
        <v>53978.506192000001</v>
      </c>
      <c r="AQ856" s="34">
        <v>18318.020000000004</v>
      </c>
      <c r="AR856" s="34">
        <v>-8573</v>
      </c>
      <c r="AS856" s="34">
        <v>0</v>
      </c>
    </row>
    <row r="857" spans="2:45" s="1" customFormat="1" ht="14.25" x14ac:dyDescent="0.2">
      <c r="B857" s="31" t="s">
        <v>4794</v>
      </c>
      <c r="C857" s="32" t="s">
        <v>2078</v>
      </c>
      <c r="D857" s="31" t="s">
        <v>2079</v>
      </c>
      <c r="E857" s="31" t="s">
        <v>13</v>
      </c>
      <c r="F857" s="31" t="s">
        <v>11</v>
      </c>
      <c r="G857" s="31" t="s">
        <v>19</v>
      </c>
      <c r="H857" s="31" t="s">
        <v>40</v>
      </c>
      <c r="I857" s="31" t="s">
        <v>10</v>
      </c>
      <c r="J857" s="31" t="s">
        <v>12</v>
      </c>
      <c r="K857" s="31" t="s">
        <v>2080</v>
      </c>
      <c r="L857" s="33">
        <v>1695</v>
      </c>
      <c r="M857" s="150">
        <v>42405.952085999998</v>
      </c>
      <c r="N857" s="34">
        <v>-35607</v>
      </c>
      <c r="O857" s="34">
        <v>18899.495667802043</v>
      </c>
      <c r="P857" s="30">
        <v>34560.952086000005</v>
      </c>
      <c r="Q857" s="35">
        <v>3546.270974</v>
      </c>
      <c r="R857" s="36">
        <v>0</v>
      </c>
      <c r="S857" s="36">
        <v>2097.0393485722338</v>
      </c>
      <c r="T857" s="36">
        <v>1292.9606514277662</v>
      </c>
      <c r="U857" s="37">
        <v>3390.0182805859563</v>
      </c>
      <c r="V857" s="38">
        <v>6936.2892545859559</v>
      </c>
      <c r="W857" s="34">
        <v>41497.241340585962</v>
      </c>
      <c r="X857" s="34">
        <v>3931.9487785722304</v>
      </c>
      <c r="Y857" s="33">
        <v>37565.292562013732</v>
      </c>
      <c r="Z857" s="144">
        <v>0</v>
      </c>
      <c r="AA857" s="34">
        <v>906.78819758637769</v>
      </c>
      <c r="AB857" s="34">
        <v>5856.4571516807437</v>
      </c>
      <c r="AC857" s="34">
        <v>8444.07</v>
      </c>
      <c r="AD857" s="34">
        <v>0</v>
      </c>
      <c r="AE857" s="34">
        <v>330.75</v>
      </c>
      <c r="AF857" s="34">
        <v>15538.065349267121</v>
      </c>
      <c r="AG857" s="136">
        <v>34264</v>
      </c>
      <c r="AH857" s="34">
        <v>34464</v>
      </c>
      <c r="AI857" s="34">
        <v>0</v>
      </c>
      <c r="AJ857" s="34">
        <v>200</v>
      </c>
      <c r="AK857" s="34">
        <v>200</v>
      </c>
      <c r="AL857" s="34">
        <v>34264</v>
      </c>
      <c r="AM857" s="34">
        <v>34264</v>
      </c>
      <c r="AN857" s="34">
        <v>0</v>
      </c>
      <c r="AO857" s="34">
        <v>34560.952086000005</v>
      </c>
      <c r="AP857" s="34">
        <v>34360.952086000005</v>
      </c>
      <c r="AQ857" s="34">
        <v>200</v>
      </c>
      <c r="AR857" s="34">
        <v>-35607</v>
      </c>
      <c r="AS857" s="34">
        <v>0</v>
      </c>
    </row>
    <row r="858" spans="2:45" s="1" customFormat="1" ht="14.25" x14ac:dyDescent="0.2">
      <c r="B858" s="31" t="s">
        <v>4794</v>
      </c>
      <c r="C858" s="32" t="s">
        <v>2777</v>
      </c>
      <c r="D858" s="31" t="s">
        <v>2778</v>
      </c>
      <c r="E858" s="31" t="s">
        <v>13</v>
      </c>
      <c r="F858" s="31" t="s">
        <v>11</v>
      </c>
      <c r="G858" s="31" t="s">
        <v>19</v>
      </c>
      <c r="H858" s="31" t="s">
        <v>40</v>
      </c>
      <c r="I858" s="31" t="s">
        <v>10</v>
      </c>
      <c r="J858" s="31" t="s">
        <v>12</v>
      </c>
      <c r="K858" s="31" t="s">
        <v>2779</v>
      </c>
      <c r="L858" s="33">
        <v>1798</v>
      </c>
      <c r="M858" s="150">
        <v>84803.353912999999</v>
      </c>
      <c r="N858" s="34">
        <v>-99222.04</v>
      </c>
      <c r="O858" s="34">
        <v>90364.954921961777</v>
      </c>
      <c r="P858" s="30">
        <v>14181.269304300004</v>
      </c>
      <c r="Q858" s="35">
        <v>7069.282972</v>
      </c>
      <c r="R858" s="36">
        <v>0</v>
      </c>
      <c r="S858" s="36">
        <v>2351.2485988580461</v>
      </c>
      <c r="T858" s="36">
        <v>59431.35638135796</v>
      </c>
      <c r="U858" s="37">
        <v>61782.938143113039</v>
      </c>
      <c r="V858" s="38">
        <v>68852.221115113032</v>
      </c>
      <c r="W858" s="34">
        <v>83033.490419413036</v>
      </c>
      <c r="X858" s="34">
        <v>75580.336292519816</v>
      </c>
      <c r="Y858" s="33">
        <v>7453.1541268932124</v>
      </c>
      <c r="Z858" s="144">
        <v>0</v>
      </c>
      <c r="AA858" s="34">
        <v>3731.4154987512102</v>
      </c>
      <c r="AB858" s="34">
        <v>10964.850081889492</v>
      </c>
      <c r="AC858" s="34">
        <v>8948.9599999999991</v>
      </c>
      <c r="AD858" s="34">
        <v>1795.5</v>
      </c>
      <c r="AE858" s="34">
        <v>0</v>
      </c>
      <c r="AF858" s="34">
        <v>25440.725580640701</v>
      </c>
      <c r="AG858" s="136">
        <v>0</v>
      </c>
      <c r="AH858" s="34">
        <v>28599.955391299998</v>
      </c>
      <c r="AI858" s="34">
        <v>0</v>
      </c>
      <c r="AJ858" s="34">
        <v>8480.335391300001</v>
      </c>
      <c r="AK858" s="34">
        <v>8480.335391300001</v>
      </c>
      <c r="AL858" s="34">
        <v>0</v>
      </c>
      <c r="AM858" s="34">
        <v>20119.62</v>
      </c>
      <c r="AN858" s="34">
        <v>20119.62</v>
      </c>
      <c r="AO858" s="34">
        <v>14181.269304300004</v>
      </c>
      <c r="AP858" s="34">
        <v>-14418.686086999995</v>
      </c>
      <c r="AQ858" s="34">
        <v>28599.955391299998</v>
      </c>
      <c r="AR858" s="34">
        <v>-99222.04</v>
      </c>
      <c r="AS858" s="34">
        <v>0</v>
      </c>
    </row>
    <row r="859" spans="2:45" s="1" customFormat="1" ht="14.25" x14ac:dyDescent="0.2">
      <c r="B859" s="31" t="s">
        <v>4794</v>
      </c>
      <c r="C859" s="32" t="s">
        <v>838</v>
      </c>
      <c r="D859" s="31" t="s">
        <v>839</v>
      </c>
      <c r="E859" s="31" t="s">
        <v>13</v>
      </c>
      <c r="F859" s="31" t="s">
        <v>11</v>
      </c>
      <c r="G859" s="31" t="s">
        <v>19</v>
      </c>
      <c r="H859" s="31" t="s">
        <v>40</v>
      </c>
      <c r="I859" s="31" t="s">
        <v>10</v>
      </c>
      <c r="J859" s="31" t="s">
        <v>14</v>
      </c>
      <c r="K859" s="31" t="s">
        <v>840</v>
      </c>
      <c r="L859" s="33">
        <v>7400</v>
      </c>
      <c r="M859" s="150">
        <v>238749.53236700001</v>
      </c>
      <c r="N859" s="34">
        <v>15125</v>
      </c>
      <c r="O859" s="34">
        <v>0</v>
      </c>
      <c r="P859" s="30">
        <v>335222.73236700002</v>
      </c>
      <c r="Q859" s="35">
        <v>19800.007260999999</v>
      </c>
      <c r="R859" s="36">
        <v>0</v>
      </c>
      <c r="S859" s="36">
        <v>17047.009345149403</v>
      </c>
      <c r="T859" s="36">
        <v>-121.43365539407387</v>
      </c>
      <c r="U859" s="37">
        <v>16925.666960976938</v>
      </c>
      <c r="V859" s="38">
        <v>36725.674221976937</v>
      </c>
      <c r="W859" s="34">
        <v>371948.40658897697</v>
      </c>
      <c r="X859" s="34">
        <v>31963.14252214937</v>
      </c>
      <c r="Y859" s="33">
        <v>339985.2640668276</v>
      </c>
      <c r="Z859" s="144">
        <v>0</v>
      </c>
      <c r="AA859" s="34">
        <v>23633.27651932797</v>
      </c>
      <c r="AB859" s="34">
        <v>35585.217027398714</v>
      </c>
      <c r="AC859" s="34">
        <v>31018.68</v>
      </c>
      <c r="AD859" s="34">
        <v>2050.161013125</v>
      </c>
      <c r="AE859" s="34">
        <v>1403.02</v>
      </c>
      <c r="AF859" s="34">
        <v>93690.354559851694</v>
      </c>
      <c r="AG859" s="136">
        <v>29463</v>
      </c>
      <c r="AH859" s="34">
        <v>81348.2</v>
      </c>
      <c r="AI859" s="34">
        <v>0</v>
      </c>
      <c r="AJ859" s="34">
        <v>0</v>
      </c>
      <c r="AK859" s="34">
        <v>0</v>
      </c>
      <c r="AL859" s="34">
        <v>29463</v>
      </c>
      <c r="AM859" s="34">
        <v>81348.2</v>
      </c>
      <c r="AN859" s="34">
        <v>51885.2</v>
      </c>
      <c r="AO859" s="34">
        <v>335222.73236700002</v>
      </c>
      <c r="AP859" s="34">
        <v>283337.53236700001</v>
      </c>
      <c r="AQ859" s="34">
        <v>51885.200000000012</v>
      </c>
      <c r="AR859" s="34">
        <v>15125</v>
      </c>
      <c r="AS859" s="34">
        <v>0</v>
      </c>
    </row>
    <row r="860" spans="2:45" s="1" customFormat="1" ht="14.25" x14ac:dyDescent="0.2">
      <c r="B860" s="31" t="s">
        <v>4794</v>
      </c>
      <c r="C860" s="32" t="s">
        <v>3620</v>
      </c>
      <c r="D860" s="31" t="s">
        <v>3621</v>
      </c>
      <c r="E860" s="31" t="s">
        <v>13</v>
      </c>
      <c r="F860" s="31" t="s">
        <v>11</v>
      </c>
      <c r="G860" s="31" t="s">
        <v>19</v>
      </c>
      <c r="H860" s="31" t="s">
        <v>25</v>
      </c>
      <c r="I860" s="31" t="s">
        <v>10</v>
      </c>
      <c r="J860" s="31" t="s">
        <v>12</v>
      </c>
      <c r="K860" s="31" t="s">
        <v>3622</v>
      </c>
      <c r="L860" s="33">
        <v>2817</v>
      </c>
      <c r="M860" s="150">
        <v>134195.34149299999</v>
      </c>
      <c r="N860" s="34">
        <v>-115771.6</v>
      </c>
      <c r="O860" s="34">
        <v>18576.083983509379</v>
      </c>
      <c r="P860" s="30">
        <v>164022.94149299999</v>
      </c>
      <c r="Q860" s="35">
        <v>6019.4553640000004</v>
      </c>
      <c r="R860" s="36">
        <v>0</v>
      </c>
      <c r="S860" s="36">
        <v>4177.387704001605</v>
      </c>
      <c r="T860" s="36">
        <v>1456.612295998395</v>
      </c>
      <c r="U860" s="37">
        <v>5634.030381363209</v>
      </c>
      <c r="V860" s="38">
        <v>11653.48574536321</v>
      </c>
      <c r="W860" s="34">
        <v>175676.42723836319</v>
      </c>
      <c r="X860" s="34">
        <v>7832.6019450016029</v>
      </c>
      <c r="Y860" s="33">
        <v>167843.82529336159</v>
      </c>
      <c r="Z860" s="144">
        <v>0</v>
      </c>
      <c r="AA860" s="34">
        <v>6735.7069603376895</v>
      </c>
      <c r="AB860" s="34">
        <v>15556.789821090068</v>
      </c>
      <c r="AC860" s="34">
        <v>16042.39</v>
      </c>
      <c r="AD860" s="34">
        <v>7074.9050435086956</v>
      </c>
      <c r="AE860" s="34">
        <v>214.5</v>
      </c>
      <c r="AF860" s="34">
        <v>45624.291824936452</v>
      </c>
      <c r="AG860" s="136">
        <v>182322</v>
      </c>
      <c r="AH860" s="34">
        <v>190032.2</v>
      </c>
      <c r="AI860" s="34">
        <v>0</v>
      </c>
      <c r="AJ860" s="34">
        <v>7710.2000000000007</v>
      </c>
      <c r="AK860" s="34">
        <v>7710.2000000000007</v>
      </c>
      <c r="AL860" s="34">
        <v>182322</v>
      </c>
      <c r="AM860" s="34">
        <v>182322</v>
      </c>
      <c r="AN860" s="34">
        <v>0</v>
      </c>
      <c r="AO860" s="34">
        <v>164022.94149299999</v>
      </c>
      <c r="AP860" s="34">
        <v>156312.74149299998</v>
      </c>
      <c r="AQ860" s="34">
        <v>7710.2000000000116</v>
      </c>
      <c r="AR860" s="34">
        <v>-155883</v>
      </c>
      <c r="AS860" s="34">
        <v>40111.399999999994</v>
      </c>
    </row>
    <row r="861" spans="2:45" s="1" customFormat="1" ht="14.25" x14ac:dyDescent="0.2">
      <c r="B861" s="31" t="s">
        <v>4794</v>
      </c>
      <c r="C861" s="32" t="s">
        <v>3144</v>
      </c>
      <c r="D861" s="31" t="s">
        <v>3145</v>
      </c>
      <c r="E861" s="31" t="s">
        <v>13</v>
      </c>
      <c r="F861" s="31" t="s">
        <v>11</v>
      </c>
      <c r="G861" s="31" t="s">
        <v>19</v>
      </c>
      <c r="H861" s="31" t="s">
        <v>25</v>
      </c>
      <c r="I861" s="31" t="s">
        <v>10</v>
      </c>
      <c r="J861" s="31" t="s">
        <v>16</v>
      </c>
      <c r="K861" s="31" t="s">
        <v>3146</v>
      </c>
      <c r="L861" s="33">
        <v>10023</v>
      </c>
      <c r="M861" s="150">
        <v>564802.23435600009</v>
      </c>
      <c r="N861" s="34">
        <v>-268359</v>
      </c>
      <c r="O861" s="34">
        <v>110269.55132496168</v>
      </c>
      <c r="P861" s="30">
        <v>404548.23435600009</v>
      </c>
      <c r="Q861" s="35">
        <v>27316.735881000001</v>
      </c>
      <c r="R861" s="36">
        <v>0</v>
      </c>
      <c r="S861" s="36">
        <v>10113.713843432455</v>
      </c>
      <c r="T861" s="36">
        <v>9932.2861565675448</v>
      </c>
      <c r="U861" s="37">
        <v>20046.108098119788</v>
      </c>
      <c r="V861" s="38">
        <v>47362.843979119789</v>
      </c>
      <c r="W861" s="34">
        <v>451911.07833511988</v>
      </c>
      <c r="X861" s="34">
        <v>18963.213456432451</v>
      </c>
      <c r="Y861" s="33">
        <v>432947.86487868743</v>
      </c>
      <c r="Z861" s="144">
        <v>0</v>
      </c>
      <c r="AA861" s="34">
        <v>54512.92418603925</v>
      </c>
      <c r="AB861" s="34">
        <v>77198.223940834374</v>
      </c>
      <c r="AC861" s="34">
        <v>42013.54</v>
      </c>
      <c r="AD861" s="34">
        <v>9305.1609518025907</v>
      </c>
      <c r="AE861" s="34">
        <v>794.65</v>
      </c>
      <c r="AF861" s="34">
        <v>183824.49907867622</v>
      </c>
      <c r="AG861" s="136">
        <v>210412</v>
      </c>
      <c r="AH861" s="34">
        <v>210412</v>
      </c>
      <c r="AI861" s="34">
        <v>19286</v>
      </c>
      <c r="AJ861" s="34">
        <v>19286</v>
      </c>
      <c r="AK861" s="34">
        <v>0</v>
      </c>
      <c r="AL861" s="34">
        <v>191126</v>
      </c>
      <c r="AM861" s="34">
        <v>191126</v>
      </c>
      <c r="AN861" s="34">
        <v>0</v>
      </c>
      <c r="AO861" s="34">
        <v>404548.23435600009</v>
      </c>
      <c r="AP861" s="34">
        <v>404548.23435600009</v>
      </c>
      <c r="AQ861" s="34">
        <v>0</v>
      </c>
      <c r="AR861" s="34">
        <v>-268359</v>
      </c>
      <c r="AS861" s="34">
        <v>0</v>
      </c>
    </row>
    <row r="862" spans="2:45" s="1" customFormat="1" ht="14.25" x14ac:dyDescent="0.2">
      <c r="B862" s="31" t="s">
        <v>4794</v>
      </c>
      <c r="C862" s="32" t="s">
        <v>4716</v>
      </c>
      <c r="D862" s="31" t="s">
        <v>4717</v>
      </c>
      <c r="E862" s="31" t="s">
        <v>13</v>
      </c>
      <c r="F862" s="31" t="s">
        <v>11</v>
      </c>
      <c r="G862" s="31" t="s">
        <v>19</v>
      </c>
      <c r="H862" s="31" t="s">
        <v>25</v>
      </c>
      <c r="I862" s="31" t="s">
        <v>10</v>
      </c>
      <c r="J862" s="31" t="s">
        <v>14</v>
      </c>
      <c r="K862" s="31" t="s">
        <v>4718</v>
      </c>
      <c r="L862" s="33">
        <v>5744</v>
      </c>
      <c r="M862" s="150">
        <v>375459.64972099999</v>
      </c>
      <c r="N862" s="34">
        <v>-162807</v>
      </c>
      <c r="O862" s="34">
        <v>123012.35366776482</v>
      </c>
      <c r="P862" s="30">
        <v>183645.44172100001</v>
      </c>
      <c r="Q862" s="35">
        <v>13268.810517</v>
      </c>
      <c r="R862" s="36">
        <v>0</v>
      </c>
      <c r="S862" s="36">
        <v>5088.9982022876693</v>
      </c>
      <c r="T862" s="36">
        <v>6399.0017977123307</v>
      </c>
      <c r="U862" s="37">
        <v>11488.061949077128</v>
      </c>
      <c r="V862" s="38">
        <v>24756.872466077126</v>
      </c>
      <c r="W862" s="34">
        <v>208402.31418707714</v>
      </c>
      <c r="X862" s="34">
        <v>9541.8716292876925</v>
      </c>
      <c r="Y862" s="33">
        <v>198860.44255778944</v>
      </c>
      <c r="Z862" s="144">
        <v>0</v>
      </c>
      <c r="AA862" s="34">
        <v>25860.448849033433</v>
      </c>
      <c r="AB862" s="34">
        <v>48137.546527406215</v>
      </c>
      <c r="AC862" s="34">
        <v>24077.200000000001</v>
      </c>
      <c r="AD862" s="34">
        <v>14507.15530664082</v>
      </c>
      <c r="AE862" s="34">
        <v>2010.75</v>
      </c>
      <c r="AF862" s="34">
        <v>114593.10068308047</v>
      </c>
      <c r="AG862" s="136">
        <v>83364</v>
      </c>
      <c r="AH862" s="34">
        <v>90161.792000000001</v>
      </c>
      <c r="AI862" s="34">
        <v>27018</v>
      </c>
      <c r="AJ862" s="34">
        <v>27018</v>
      </c>
      <c r="AK862" s="34">
        <v>0</v>
      </c>
      <c r="AL862" s="34">
        <v>56346</v>
      </c>
      <c r="AM862" s="34">
        <v>63143.792000000001</v>
      </c>
      <c r="AN862" s="34">
        <v>6797.7920000000013</v>
      </c>
      <c r="AO862" s="34">
        <v>183645.44172100001</v>
      </c>
      <c r="AP862" s="34">
        <v>176847.64972099999</v>
      </c>
      <c r="AQ862" s="34">
        <v>6797.7920000000158</v>
      </c>
      <c r="AR862" s="34">
        <v>-162807</v>
      </c>
      <c r="AS862" s="34">
        <v>0</v>
      </c>
    </row>
    <row r="863" spans="2:45" s="1" customFormat="1" ht="14.25" x14ac:dyDescent="0.2">
      <c r="B863" s="31" t="s">
        <v>4794</v>
      </c>
      <c r="C863" s="32" t="s">
        <v>632</v>
      </c>
      <c r="D863" s="31" t="s">
        <v>633</v>
      </c>
      <c r="E863" s="31" t="s">
        <v>13</v>
      </c>
      <c r="F863" s="31" t="s">
        <v>11</v>
      </c>
      <c r="G863" s="31" t="s">
        <v>19</v>
      </c>
      <c r="H863" s="31" t="s">
        <v>25</v>
      </c>
      <c r="I863" s="31" t="s">
        <v>10</v>
      </c>
      <c r="J863" s="31" t="s">
        <v>14</v>
      </c>
      <c r="K863" s="31" t="s">
        <v>634</v>
      </c>
      <c r="L863" s="33">
        <v>5481</v>
      </c>
      <c r="M863" s="150">
        <v>485248.89870500006</v>
      </c>
      <c r="N863" s="34">
        <v>-140204</v>
      </c>
      <c r="O863" s="34">
        <v>113697.77509613372</v>
      </c>
      <c r="P863" s="30">
        <v>408012.19870500005</v>
      </c>
      <c r="Q863" s="35">
        <v>29268.035948000001</v>
      </c>
      <c r="R863" s="36">
        <v>0</v>
      </c>
      <c r="S863" s="36">
        <v>8154.22375657456</v>
      </c>
      <c r="T863" s="36">
        <v>2807.77624342544</v>
      </c>
      <c r="U863" s="37">
        <v>10962.059112620427</v>
      </c>
      <c r="V863" s="38">
        <v>40230.095060620428</v>
      </c>
      <c r="W863" s="34">
        <v>448242.29376562044</v>
      </c>
      <c r="X863" s="34">
        <v>15289.169543574564</v>
      </c>
      <c r="Y863" s="33">
        <v>432953.12422204588</v>
      </c>
      <c r="Z863" s="144">
        <v>0</v>
      </c>
      <c r="AA863" s="34">
        <v>14977.805552979222</v>
      </c>
      <c r="AB863" s="34">
        <v>49594.037640802177</v>
      </c>
      <c r="AC863" s="34">
        <v>22974.78</v>
      </c>
      <c r="AD863" s="34">
        <v>4143.0572925254019</v>
      </c>
      <c r="AE863" s="34">
        <v>0</v>
      </c>
      <c r="AF863" s="34">
        <v>91689.68048630681</v>
      </c>
      <c r="AG863" s="136">
        <v>162768</v>
      </c>
      <c r="AH863" s="34">
        <v>175640.3</v>
      </c>
      <c r="AI863" s="34">
        <v>0</v>
      </c>
      <c r="AJ863" s="34">
        <v>12872.300000000001</v>
      </c>
      <c r="AK863" s="34">
        <v>12872.300000000001</v>
      </c>
      <c r="AL863" s="34">
        <v>162768</v>
      </c>
      <c r="AM863" s="34">
        <v>162768</v>
      </c>
      <c r="AN863" s="34">
        <v>0</v>
      </c>
      <c r="AO863" s="34">
        <v>408012.19870500005</v>
      </c>
      <c r="AP863" s="34">
        <v>395139.89870500006</v>
      </c>
      <c r="AQ863" s="34">
        <v>12872.299999999988</v>
      </c>
      <c r="AR863" s="34">
        <v>-140204</v>
      </c>
      <c r="AS863" s="34">
        <v>0</v>
      </c>
    </row>
    <row r="864" spans="2:45" s="1" customFormat="1" ht="14.25" x14ac:dyDescent="0.2">
      <c r="B864" s="31" t="s">
        <v>4794</v>
      </c>
      <c r="C864" s="32" t="s">
        <v>1106</v>
      </c>
      <c r="D864" s="31" t="s">
        <v>1107</v>
      </c>
      <c r="E864" s="31" t="s">
        <v>13</v>
      </c>
      <c r="F864" s="31" t="s">
        <v>11</v>
      </c>
      <c r="G864" s="31" t="s">
        <v>19</v>
      </c>
      <c r="H864" s="31" t="s">
        <v>25</v>
      </c>
      <c r="I864" s="31" t="s">
        <v>10</v>
      </c>
      <c r="J864" s="31" t="s">
        <v>16</v>
      </c>
      <c r="K864" s="31" t="s">
        <v>1108</v>
      </c>
      <c r="L864" s="33">
        <v>14479</v>
      </c>
      <c r="M864" s="150">
        <v>460364.83504499996</v>
      </c>
      <c r="N864" s="34">
        <v>-138402</v>
      </c>
      <c r="O864" s="34">
        <v>49953.540624956986</v>
      </c>
      <c r="P864" s="30">
        <v>579011.31854949996</v>
      </c>
      <c r="Q864" s="35">
        <v>20036.331883999999</v>
      </c>
      <c r="R864" s="36">
        <v>0</v>
      </c>
      <c r="S864" s="36">
        <v>16825.810366863603</v>
      </c>
      <c r="T864" s="36">
        <v>12132.189633136397</v>
      </c>
      <c r="U864" s="37">
        <v>28958.156156108591</v>
      </c>
      <c r="V864" s="38">
        <v>48994.48804010859</v>
      </c>
      <c r="W864" s="34">
        <v>628005.80658960855</v>
      </c>
      <c r="X864" s="34">
        <v>31548.394437863608</v>
      </c>
      <c r="Y864" s="33">
        <v>596457.41215174494</v>
      </c>
      <c r="Z864" s="144">
        <v>0</v>
      </c>
      <c r="AA864" s="34">
        <v>15620.662521798931</v>
      </c>
      <c r="AB864" s="34">
        <v>114937.45056435891</v>
      </c>
      <c r="AC864" s="34">
        <v>60691.81</v>
      </c>
      <c r="AD864" s="34">
        <v>10160.750314334273</v>
      </c>
      <c r="AE864" s="34">
        <v>318.58</v>
      </c>
      <c r="AF864" s="34">
        <v>201729.25340049207</v>
      </c>
      <c r="AG864" s="136">
        <v>411131</v>
      </c>
      <c r="AH864" s="34">
        <v>447670.48350450001</v>
      </c>
      <c r="AI864" s="34">
        <v>9497</v>
      </c>
      <c r="AJ864" s="34">
        <v>46036.4835045</v>
      </c>
      <c r="AK864" s="34">
        <v>36539.4835045</v>
      </c>
      <c r="AL864" s="34">
        <v>401634</v>
      </c>
      <c r="AM864" s="34">
        <v>401634</v>
      </c>
      <c r="AN864" s="34">
        <v>0</v>
      </c>
      <c r="AO864" s="34">
        <v>579011.31854949996</v>
      </c>
      <c r="AP864" s="34">
        <v>542471.83504499996</v>
      </c>
      <c r="AQ864" s="34">
        <v>36539.483504500007</v>
      </c>
      <c r="AR864" s="34">
        <v>-138402</v>
      </c>
      <c r="AS864" s="34">
        <v>0</v>
      </c>
    </row>
    <row r="865" spans="2:45" s="1" customFormat="1" ht="14.25" x14ac:dyDescent="0.2">
      <c r="B865" s="31" t="s">
        <v>4794</v>
      </c>
      <c r="C865" s="32" t="s">
        <v>2093</v>
      </c>
      <c r="D865" s="31" t="s">
        <v>2094</v>
      </c>
      <c r="E865" s="31" t="s">
        <v>13</v>
      </c>
      <c r="F865" s="31" t="s">
        <v>11</v>
      </c>
      <c r="G865" s="31" t="s">
        <v>19</v>
      </c>
      <c r="H865" s="31" t="s">
        <v>25</v>
      </c>
      <c r="I865" s="31" t="s">
        <v>10</v>
      </c>
      <c r="J865" s="31" t="s">
        <v>12</v>
      </c>
      <c r="K865" s="31" t="s">
        <v>2095</v>
      </c>
      <c r="L865" s="33">
        <v>1928</v>
      </c>
      <c r="M865" s="150">
        <v>97178.62875399999</v>
      </c>
      <c r="N865" s="34">
        <v>-21531</v>
      </c>
      <c r="O865" s="34">
        <v>9606.3655737855934</v>
      </c>
      <c r="P865" s="30">
        <v>90489.62875399999</v>
      </c>
      <c r="Q865" s="35">
        <v>4859.2549040000004</v>
      </c>
      <c r="R865" s="36">
        <v>0</v>
      </c>
      <c r="S865" s="36">
        <v>1745.4504445720988</v>
      </c>
      <c r="T865" s="36">
        <v>2110.5495554279014</v>
      </c>
      <c r="U865" s="37">
        <v>3856.0207934924624</v>
      </c>
      <c r="V865" s="38">
        <v>8715.2756974924632</v>
      </c>
      <c r="W865" s="34">
        <v>99204.904451492446</v>
      </c>
      <c r="X865" s="34">
        <v>3272.7195835720777</v>
      </c>
      <c r="Y865" s="33">
        <v>95932.184867920369</v>
      </c>
      <c r="Z865" s="144">
        <v>0</v>
      </c>
      <c r="AA865" s="34">
        <v>3020.3321674003173</v>
      </c>
      <c r="AB865" s="34">
        <v>9163.1113927249535</v>
      </c>
      <c r="AC865" s="34">
        <v>8081.62</v>
      </c>
      <c r="AD865" s="34">
        <v>2032.7167744812505</v>
      </c>
      <c r="AE865" s="34">
        <v>772.57</v>
      </c>
      <c r="AF865" s="34">
        <v>23070.350334606519</v>
      </c>
      <c r="AG865" s="136">
        <v>25670</v>
      </c>
      <c r="AH865" s="34">
        <v>26373</v>
      </c>
      <c r="AI865" s="34">
        <v>0</v>
      </c>
      <c r="AJ865" s="34">
        <v>703</v>
      </c>
      <c r="AK865" s="34">
        <v>703</v>
      </c>
      <c r="AL865" s="34">
        <v>25670</v>
      </c>
      <c r="AM865" s="34">
        <v>25670</v>
      </c>
      <c r="AN865" s="34">
        <v>0</v>
      </c>
      <c r="AO865" s="34">
        <v>90489.62875399999</v>
      </c>
      <c r="AP865" s="34">
        <v>89786.62875399999</v>
      </c>
      <c r="AQ865" s="34">
        <v>703</v>
      </c>
      <c r="AR865" s="34">
        <v>-21531</v>
      </c>
      <c r="AS865" s="34">
        <v>0</v>
      </c>
    </row>
    <row r="866" spans="2:45" s="1" customFormat="1" ht="14.25" x14ac:dyDescent="0.2">
      <c r="B866" s="31" t="s">
        <v>4794</v>
      </c>
      <c r="C866" s="32" t="s">
        <v>4392</v>
      </c>
      <c r="D866" s="31" t="s">
        <v>4393</v>
      </c>
      <c r="E866" s="31" t="s">
        <v>13</v>
      </c>
      <c r="F866" s="31" t="s">
        <v>11</v>
      </c>
      <c r="G866" s="31" t="s">
        <v>19</v>
      </c>
      <c r="H866" s="31" t="s">
        <v>25</v>
      </c>
      <c r="I866" s="31" t="s">
        <v>10</v>
      </c>
      <c r="J866" s="31" t="s">
        <v>12</v>
      </c>
      <c r="K866" s="31" t="s">
        <v>4394</v>
      </c>
      <c r="L866" s="33">
        <v>4066</v>
      </c>
      <c r="M866" s="150">
        <v>450379.17392799997</v>
      </c>
      <c r="N866" s="34">
        <v>-12484</v>
      </c>
      <c r="O866" s="34">
        <v>0</v>
      </c>
      <c r="P866" s="30">
        <v>456528.27392800001</v>
      </c>
      <c r="Q866" s="35">
        <v>15101.132868000001</v>
      </c>
      <c r="R866" s="36">
        <v>0</v>
      </c>
      <c r="S866" s="36">
        <v>4550.3211920017475</v>
      </c>
      <c r="T866" s="36">
        <v>3581.6788079982525</v>
      </c>
      <c r="U866" s="37">
        <v>8132.0438518362816</v>
      </c>
      <c r="V866" s="38">
        <v>23233.176719836283</v>
      </c>
      <c r="W866" s="34">
        <v>479761.45064783632</v>
      </c>
      <c r="X866" s="34">
        <v>8531.8522350017447</v>
      </c>
      <c r="Y866" s="33">
        <v>471229.59841283457</v>
      </c>
      <c r="Z866" s="144">
        <v>0</v>
      </c>
      <c r="AA866" s="34">
        <v>25502.950033945082</v>
      </c>
      <c r="AB866" s="34">
        <v>25711.414433485163</v>
      </c>
      <c r="AC866" s="34">
        <v>17043.509999999998</v>
      </c>
      <c r="AD866" s="34">
        <v>4406.0095976000011</v>
      </c>
      <c r="AE866" s="34">
        <v>816.88</v>
      </c>
      <c r="AF866" s="34">
        <v>73480.764065030249</v>
      </c>
      <c r="AG866" s="136">
        <v>83353</v>
      </c>
      <c r="AH866" s="34">
        <v>88452.1</v>
      </c>
      <c r="AI866" s="34">
        <v>0</v>
      </c>
      <c r="AJ866" s="34">
        <v>5099.1000000000004</v>
      </c>
      <c r="AK866" s="34">
        <v>5099.1000000000004</v>
      </c>
      <c r="AL866" s="34">
        <v>83353</v>
      </c>
      <c r="AM866" s="34">
        <v>83353</v>
      </c>
      <c r="AN866" s="34">
        <v>0</v>
      </c>
      <c r="AO866" s="34">
        <v>456528.27392800001</v>
      </c>
      <c r="AP866" s="34">
        <v>451429.17392800003</v>
      </c>
      <c r="AQ866" s="34">
        <v>5099.0999999999767</v>
      </c>
      <c r="AR866" s="34">
        <v>-12484</v>
      </c>
      <c r="AS866" s="34">
        <v>0</v>
      </c>
    </row>
    <row r="867" spans="2:45" s="1" customFormat="1" ht="14.25" x14ac:dyDescent="0.2">
      <c r="B867" s="31" t="s">
        <v>4794</v>
      </c>
      <c r="C867" s="32" t="s">
        <v>4476</v>
      </c>
      <c r="D867" s="31" t="s">
        <v>4477</v>
      </c>
      <c r="E867" s="31" t="s">
        <v>13</v>
      </c>
      <c r="F867" s="31" t="s">
        <v>11</v>
      </c>
      <c r="G867" s="31" t="s">
        <v>19</v>
      </c>
      <c r="H867" s="31" t="s">
        <v>25</v>
      </c>
      <c r="I867" s="31" t="s">
        <v>10</v>
      </c>
      <c r="J867" s="31" t="s">
        <v>12</v>
      </c>
      <c r="K867" s="31" t="s">
        <v>4478</v>
      </c>
      <c r="L867" s="33">
        <v>4286</v>
      </c>
      <c r="M867" s="150">
        <v>428101.14333500003</v>
      </c>
      <c r="N867" s="34">
        <v>-220003</v>
      </c>
      <c r="O867" s="34">
        <v>93434.668004779436</v>
      </c>
      <c r="P867" s="30">
        <v>317467.44333500002</v>
      </c>
      <c r="Q867" s="35">
        <v>30401.582376999999</v>
      </c>
      <c r="R867" s="36">
        <v>0</v>
      </c>
      <c r="S867" s="36">
        <v>2613.0085497152891</v>
      </c>
      <c r="T867" s="36">
        <v>5958.9914502847114</v>
      </c>
      <c r="U867" s="37">
        <v>8572.0462245377039</v>
      </c>
      <c r="V867" s="38">
        <v>38973.628601537705</v>
      </c>
      <c r="W867" s="34">
        <v>356441.07193653774</v>
      </c>
      <c r="X867" s="34">
        <v>4899.3910307152546</v>
      </c>
      <c r="Y867" s="33">
        <v>351541.68090582249</v>
      </c>
      <c r="Z867" s="144">
        <v>0</v>
      </c>
      <c r="AA867" s="34">
        <v>12430.482495403328</v>
      </c>
      <c r="AB867" s="34">
        <v>20882.453156420044</v>
      </c>
      <c r="AC867" s="34">
        <v>28352.22</v>
      </c>
      <c r="AD867" s="34">
        <v>2182.41</v>
      </c>
      <c r="AE867" s="34">
        <v>0</v>
      </c>
      <c r="AF867" s="34">
        <v>63847.565651823374</v>
      </c>
      <c r="AG867" s="136">
        <v>167792</v>
      </c>
      <c r="AH867" s="34">
        <v>179586.3</v>
      </c>
      <c r="AI867" s="34">
        <v>5424</v>
      </c>
      <c r="AJ867" s="34">
        <v>17218.3</v>
      </c>
      <c r="AK867" s="34">
        <v>11794.3</v>
      </c>
      <c r="AL867" s="34">
        <v>162368</v>
      </c>
      <c r="AM867" s="34">
        <v>162368</v>
      </c>
      <c r="AN867" s="34">
        <v>0</v>
      </c>
      <c r="AO867" s="34">
        <v>317467.44333500002</v>
      </c>
      <c r="AP867" s="34">
        <v>305673.14333500003</v>
      </c>
      <c r="AQ867" s="34">
        <v>11794.299999999988</v>
      </c>
      <c r="AR867" s="34">
        <v>-231780</v>
      </c>
      <c r="AS867" s="34">
        <v>11777</v>
      </c>
    </row>
    <row r="868" spans="2:45" s="1" customFormat="1" ht="14.25" x14ac:dyDescent="0.2">
      <c r="B868" s="31" t="s">
        <v>4794</v>
      </c>
      <c r="C868" s="32" t="s">
        <v>2676</v>
      </c>
      <c r="D868" s="31" t="s">
        <v>2677</v>
      </c>
      <c r="E868" s="31" t="s">
        <v>13</v>
      </c>
      <c r="F868" s="31" t="s">
        <v>11</v>
      </c>
      <c r="G868" s="31" t="s">
        <v>19</v>
      </c>
      <c r="H868" s="31" t="s">
        <v>25</v>
      </c>
      <c r="I868" s="31" t="s">
        <v>10</v>
      </c>
      <c r="J868" s="31" t="s">
        <v>12</v>
      </c>
      <c r="K868" s="31" t="s">
        <v>2678</v>
      </c>
      <c r="L868" s="33">
        <v>2194</v>
      </c>
      <c r="M868" s="150">
        <v>142126.22407</v>
      </c>
      <c r="N868" s="34">
        <v>-13229.010000000002</v>
      </c>
      <c r="O868" s="34">
        <v>11318.010000000002</v>
      </c>
      <c r="P868" s="30">
        <v>154061.21406999999</v>
      </c>
      <c r="Q868" s="35">
        <v>9097.5764839999993</v>
      </c>
      <c r="R868" s="36">
        <v>0</v>
      </c>
      <c r="S868" s="36">
        <v>427.05445142873543</v>
      </c>
      <c r="T868" s="36">
        <v>3960.9455485712647</v>
      </c>
      <c r="U868" s="37">
        <v>4388.023662304181</v>
      </c>
      <c r="V868" s="38">
        <v>13485.600146304179</v>
      </c>
      <c r="W868" s="34">
        <v>167546.81421630416</v>
      </c>
      <c r="X868" s="34">
        <v>800.72709642874543</v>
      </c>
      <c r="Y868" s="33">
        <v>166746.08711987542</v>
      </c>
      <c r="Z868" s="144">
        <v>0</v>
      </c>
      <c r="AA868" s="34">
        <v>2616.2058629565099</v>
      </c>
      <c r="AB868" s="34">
        <v>12532.141395300841</v>
      </c>
      <c r="AC868" s="34">
        <v>15537.82</v>
      </c>
      <c r="AD868" s="34">
        <v>1711.8640721612437</v>
      </c>
      <c r="AE868" s="34">
        <v>0</v>
      </c>
      <c r="AF868" s="34">
        <v>32398.031330418595</v>
      </c>
      <c r="AG868" s="136">
        <v>36522</v>
      </c>
      <c r="AH868" s="34">
        <v>38433</v>
      </c>
      <c r="AI868" s="34">
        <v>0</v>
      </c>
      <c r="AJ868" s="34">
        <v>1911</v>
      </c>
      <c r="AK868" s="34">
        <v>1911</v>
      </c>
      <c r="AL868" s="34">
        <v>36522</v>
      </c>
      <c r="AM868" s="34">
        <v>36522</v>
      </c>
      <c r="AN868" s="34">
        <v>0</v>
      </c>
      <c r="AO868" s="34">
        <v>154061.21406999999</v>
      </c>
      <c r="AP868" s="34">
        <v>152150.21406999999</v>
      </c>
      <c r="AQ868" s="34">
        <v>1911</v>
      </c>
      <c r="AR868" s="34">
        <v>-13229.010000000002</v>
      </c>
      <c r="AS868" s="34">
        <v>0</v>
      </c>
    </row>
    <row r="869" spans="2:45" s="1" customFormat="1" ht="14.25" x14ac:dyDescent="0.2">
      <c r="B869" s="31" t="s">
        <v>4794</v>
      </c>
      <c r="C869" s="32" t="s">
        <v>4539</v>
      </c>
      <c r="D869" s="31" t="s">
        <v>4540</v>
      </c>
      <c r="E869" s="31" t="s">
        <v>13</v>
      </c>
      <c r="F869" s="31" t="s">
        <v>11</v>
      </c>
      <c r="G869" s="31" t="s">
        <v>19</v>
      </c>
      <c r="H869" s="31" t="s">
        <v>25</v>
      </c>
      <c r="I869" s="31" t="s">
        <v>10</v>
      </c>
      <c r="J869" s="31" t="s">
        <v>12</v>
      </c>
      <c r="K869" s="31" t="s">
        <v>4541</v>
      </c>
      <c r="L869" s="33">
        <v>2715</v>
      </c>
      <c r="M869" s="150">
        <v>133082.89581300001</v>
      </c>
      <c r="N869" s="34">
        <v>-105918</v>
      </c>
      <c r="O869" s="34">
        <v>48522.921635914172</v>
      </c>
      <c r="P869" s="30">
        <v>78080.185394300002</v>
      </c>
      <c r="Q869" s="35">
        <v>10239.184281</v>
      </c>
      <c r="R869" s="36">
        <v>0</v>
      </c>
      <c r="S869" s="36">
        <v>3945.0583840015152</v>
      </c>
      <c r="T869" s="36">
        <v>1484.9416159984848</v>
      </c>
      <c r="U869" s="37">
        <v>5430.0292812925491</v>
      </c>
      <c r="V869" s="38">
        <v>15669.213562292549</v>
      </c>
      <c r="W869" s="34">
        <v>93749.398956592544</v>
      </c>
      <c r="X869" s="34">
        <v>7396.9844700015237</v>
      </c>
      <c r="Y869" s="33">
        <v>86352.41448659102</v>
      </c>
      <c r="Z869" s="144">
        <v>0</v>
      </c>
      <c r="AA869" s="34">
        <v>11583.707569830407</v>
      </c>
      <c r="AB869" s="34">
        <v>19165.99550461139</v>
      </c>
      <c r="AC869" s="34">
        <v>15377.65</v>
      </c>
      <c r="AD869" s="34">
        <v>1080</v>
      </c>
      <c r="AE869" s="34">
        <v>0</v>
      </c>
      <c r="AF869" s="34">
        <v>47207.353074441795</v>
      </c>
      <c r="AG869" s="136">
        <v>37607</v>
      </c>
      <c r="AH869" s="34">
        <v>50915.2895813</v>
      </c>
      <c r="AI869" s="34">
        <v>0</v>
      </c>
      <c r="AJ869" s="34">
        <v>13308.289581300001</v>
      </c>
      <c r="AK869" s="34">
        <v>13308.289581300001</v>
      </c>
      <c r="AL869" s="34">
        <v>37607</v>
      </c>
      <c r="AM869" s="34">
        <v>37607</v>
      </c>
      <c r="AN869" s="34">
        <v>0</v>
      </c>
      <c r="AO869" s="34">
        <v>78080.185394300002</v>
      </c>
      <c r="AP869" s="34">
        <v>64771.895813000003</v>
      </c>
      <c r="AQ869" s="34">
        <v>13308.289581300007</v>
      </c>
      <c r="AR869" s="34">
        <v>-105918</v>
      </c>
      <c r="AS869" s="34">
        <v>0</v>
      </c>
    </row>
    <row r="870" spans="2:45" s="1" customFormat="1" ht="14.25" x14ac:dyDescent="0.2">
      <c r="B870" s="31" t="s">
        <v>4794</v>
      </c>
      <c r="C870" s="32" t="s">
        <v>2851</v>
      </c>
      <c r="D870" s="31" t="s">
        <v>2852</v>
      </c>
      <c r="E870" s="31" t="s">
        <v>13</v>
      </c>
      <c r="F870" s="31" t="s">
        <v>11</v>
      </c>
      <c r="G870" s="31" t="s">
        <v>19</v>
      </c>
      <c r="H870" s="31" t="s">
        <v>25</v>
      </c>
      <c r="I870" s="31" t="s">
        <v>10</v>
      </c>
      <c r="J870" s="31" t="s">
        <v>12</v>
      </c>
      <c r="K870" s="31" t="s">
        <v>2853</v>
      </c>
      <c r="L870" s="33">
        <v>1502</v>
      </c>
      <c r="M870" s="150">
        <v>102393.455512</v>
      </c>
      <c r="N870" s="34">
        <v>-74594</v>
      </c>
      <c r="O870" s="34">
        <v>52826.149447201096</v>
      </c>
      <c r="P870" s="30">
        <v>45404.835512000005</v>
      </c>
      <c r="Q870" s="35">
        <v>6680.4327940000003</v>
      </c>
      <c r="R870" s="36">
        <v>0</v>
      </c>
      <c r="S870" s="36">
        <v>2307.6782994294576</v>
      </c>
      <c r="T870" s="36">
        <v>2292.2218299352248</v>
      </c>
      <c r="U870" s="37">
        <v>4599.9249343409965</v>
      </c>
      <c r="V870" s="38">
        <v>11280.357728340998</v>
      </c>
      <c r="W870" s="34">
        <v>56685.193240341003</v>
      </c>
      <c r="X870" s="34">
        <v>7086.996464630538</v>
      </c>
      <c r="Y870" s="33">
        <v>49598.196775710465</v>
      </c>
      <c r="Z870" s="144">
        <v>0</v>
      </c>
      <c r="AA870" s="34">
        <v>1336.6381925947894</v>
      </c>
      <c r="AB870" s="34">
        <v>10394.99097201545</v>
      </c>
      <c r="AC870" s="34">
        <v>9902.15</v>
      </c>
      <c r="AD870" s="34">
        <v>3412.8090343750005</v>
      </c>
      <c r="AE870" s="34">
        <v>0</v>
      </c>
      <c r="AF870" s="34">
        <v>25046.588198985242</v>
      </c>
      <c r="AG870" s="136">
        <v>2712</v>
      </c>
      <c r="AH870" s="34">
        <v>17607.38</v>
      </c>
      <c r="AI870" s="34">
        <v>0</v>
      </c>
      <c r="AJ870" s="34">
        <v>800</v>
      </c>
      <c r="AK870" s="34">
        <v>800</v>
      </c>
      <c r="AL870" s="34">
        <v>2712</v>
      </c>
      <c r="AM870" s="34">
        <v>16807.38</v>
      </c>
      <c r="AN870" s="34">
        <v>14095.380000000001</v>
      </c>
      <c r="AO870" s="34">
        <v>45404.835512000005</v>
      </c>
      <c r="AP870" s="34">
        <v>30509.455512000004</v>
      </c>
      <c r="AQ870" s="34">
        <v>14895.380000000005</v>
      </c>
      <c r="AR870" s="34">
        <v>-74594</v>
      </c>
      <c r="AS870" s="34">
        <v>0</v>
      </c>
    </row>
    <row r="871" spans="2:45" s="1" customFormat="1" ht="14.25" x14ac:dyDescent="0.2">
      <c r="B871" s="31" t="s">
        <v>4794</v>
      </c>
      <c r="C871" s="32" t="s">
        <v>1373</v>
      </c>
      <c r="D871" s="31" t="s">
        <v>1374</v>
      </c>
      <c r="E871" s="31" t="s">
        <v>13</v>
      </c>
      <c r="F871" s="31" t="s">
        <v>11</v>
      </c>
      <c r="G871" s="31" t="s">
        <v>19</v>
      </c>
      <c r="H871" s="31" t="s">
        <v>25</v>
      </c>
      <c r="I871" s="31" t="s">
        <v>10</v>
      </c>
      <c r="J871" s="31" t="s">
        <v>12</v>
      </c>
      <c r="K871" s="31" t="s">
        <v>1375</v>
      </c>
      <c r="L871" s="33">
        <v>4493</v>
      </c>
      <c r="M871" s="150">
        <v>247195.233951</v>
      </c>
      <c r="N871" s="34">
        <v>-79562</v>
      </c>
      <c r="O871" s="34">
        <v>70240.995319387977</v>
      </c>
      <c r="P871" s="30">
        <v>171262.233951</v>
      </c>
      <c r="Q871" s="35">
        <v>19427.640753</v>
      </c>
      <c r="R871" s="36">
        <v>0</v>
      </c>
      <c r="S871" s="36">
        <v>10392.340200003991</v>
      </c>
      <c r="T871" s="36">
        <v>-76.001922992787513</v>
      </c>
      <c r="U871" s="37">
        <v>10316.393907898704</v>
      </c>
      <c r="V871" s="38">
        <v>29744.034660898702</v>
      </c>
      <c r="W871" s="34">
        <v>201006.2686118987</v>
      </c>
      <c r="X871" s="34">
        <v>19485.637875003973</v>
      </c>
      <c r="Y871" s="33">
        <v>181520.63073689473</v>
      </c>
      <c r="Z871" s="144">
        <v>0</v>
      </c>
      <c r="AA871" s="34">
        <v>30824.280833035875</v>
      </c>
      <c r="AB871" s="34">
        <v>30473.185312476995</v>
      </c>
      <c r="AC871" s="34">
        <v>18833.37</v>
      </c>
      <c r="AD871" s="34">
        <v>2714.3865435990624</v>
      </c>
      <c r="AE871" s="34">
        <v>157.16</v>
      </c>
      <c r="AF871" s="34">
        <v>83002.382689111924</v>
      </c>
      <c r="AG871" s="136">
        <v>61266</v>
      </c>
      <c r="AH871" s="34">
        <v>66991</v>
      </c>
      <c r="AI871" s="34">
        <v>0</v>
      </c>
      <c r="AJ871" s="34">
        <v>5725</v>
      </c>
      <c r="AK871" s="34">
        <v>5725</v>
      </c>
      <c r="AL871" s="34">
        <v>61266</v>
      </c>
      <c r="AM871" s="34">
        <v>61266</v>
      </c>
      <c r="AN871" s="34">
        <v>0</v>
      </c>
      <c r="AO871" s="34">
        <v>171262.233951</v>
      </c>
      <c r="AP871" s="34">
        <v>165537.233951</v>
      </c>
      <c r="AQ871" s="34">
        <v>5725</v>
      </c>
      <c r="AR871" s="34">
        <v>-79562</v>
      </c>
      <c r="AS871" s="34">
        <v>0</v>
      </c>
    </row>
    <row r="872" spans="2:45" s="1" customFormat="1" ht="14.25" x14ac:dyDescent="0.2">
      <c r="B872" s="31" t="s">
        <v>4794</v>
      </c>
      <c r="C872" s="32" t="s">
        <v>1169</v>
      </c>
      <c r="D872" s="31" t="s">
        <v>1170</v>
      </c>
      <c r="E872" s="31" t="s">
        <v>13</v>
      </c>
      <c r="F872" s="31" t="s">
        <v>11</v>
      </c>
      <c r="G872" s="31" t="s">
        <v>19</v>
      </c>
      <c r="H872" s="31" t="s">
        <v>25</v>
      </c>
      <c r="I872" s="31" t="s">
        <v>10</v>
      </c>
      <c r="J872" s="31" t="s">
        <v>16</v>
      </c>
      <c r="K872" s="31" t="s">
        <v>1171</v>
      </c>
      <c r="L872" s="33">
        <v>12513</v>
      </c>
      <c r="M872" s="150">
        <v>1089939.3808580001</v>
      </c>
      <c r="N872" s="34">
        <v>-690873.7</v>
      </c>
      <c r="O872" s="34">
        <v>444945.08347803692</v>
      </c>
      <c r="P872" s="30">
        <v>809406.68085800018</v>
      </c>
      <c r="Q872" s="35">
        <v>95716.952575000003</v>
      </c>
      <c r="R872" s="36">
        <v>0</v>
      </c>
      <c r="S872" s="36">
        <v>28626.621436582423</v>
      </c>
      <c r="T872" s="36">
        <v>-194.58602772539962</v>
      </c>
      <c r="U872" s="37">
        <v>28432.188728699857</v>
      </c>
      <c r="V872" s="38">
        <v>124149.14130369986</v>
      </c>
      <c r="W872" s="34">
        <v>933555.82216169999</v>
      </c>
      <c r="X872" s="34">
        <v>53674.915193582419</v>
      </c>
      <c r="Y872" s="33">
        <v>879880.90696811758</v>
      </c>
      <c r="Z872" s="144">
        <v>0</v>
      </c>
      <c r="AA872" s="34">
        <v>29771.793892710295</v>
      </c>
      <c r="AB872" s="34">
        <v>102509.1098727151</v>
      </c>
      <c r="AC872" s="34">
        <v>52450.9</v>
      </c>
      <c r="AD872" s="34">
        <v>7314.3185846125007</v>
      </c>
      <c r="AE872" s="34">
        <v>470.73</v>
      </c>
      <c r="AF872" s="34">
        <v>192516.85235003789</v>
      </c>
      <c r="AG872" s="136">
        <v>723173</v>
      </c>
      <c r="AH872" s="34">
        <v>723173</v>
      </c>
      <c r="AI872" s="34">
        <v>65824</v>
      </c>
      <c r="AJ872" s="34">
        <v>65824</v>
      </c>
      <c r="AK872" s="34">
        <v>0</v>
      </c>
      <c r="AL872" s="34">
        <v>657349</v>
      </c>
      <c r="AM872" s="34">
        <v>657349</v>
      </c>
      <c r="AN872" s="34">
        <v>0</v>
      </c>
      <c r="AO872" s="34">
        <v>809406.68085800018</v>
      </c>
      <c r="AP872" s="34">
        <v>809406.68085800018</v>
      </c>
      <c r="AQ872" s="34">
        <v>0</v>
      </c>
      <c r="AR872" s="34">
        <v>-704565</v>
      </c>
      <c r="AS872" s="34">
        <v>13691.300000000047</v>
      </c>
    </row>
    <row r="873" spans="2:45" s="1" customFormat="1" ht="14.25" x14ac:dyDescent="0.2">
      <c r="B873" s="31" t="s">
        <v>4794</v>
      </c>
      <c r="C873" s="32" t="s">
        <v>4380</v>
      </c>
      <c r="D873" s="31" t="s">
        <v>4381</v>
      </c>
      <c r="E873" s="31" t="s">
        <v>13</v>
      </c>
      <c r="F873" s="31" t="s">
        <v>11</v>
      </c>
      <c r="G873" s="31" t="s">
        <v>19</v>
      </c>
      <c r="H873" s="31" t="s">
        <v>25</v>
      </c>
      <c r="I873" s="31" t="s">
        <v>10</v>
      </c>
      <c r="J873" s="31" t="s">
        <v>12</v>
      </c>
      <c r="K873" s="31" t="s">
        <v>4382</v>
      </c>
      <c r="L873" s="33">
        <v>3168</v>
      </c>
      <c r="M873" s="150">
        <v>121978.21397700001</v>
      </c>
      <c r="N873" s="34">
        <v>-16138</v>
      </c>
      <c r="O873" s="34">
        <v>0</v>
      </c>
      <c r="P873" s="30">
        <v>126404.95537470002</v>
      </c>
      <c r="Q873" s="35">
        <v>6579.4267280000004</v>
      </c>
      <c r="R873" s="36">
        <v>0</v>
      </c>
      <c r="S873" s="36">
        <v>6313.291121145282</v>
      </c>
      <c r="T873" s="36">
        <v>22.708878854718023</v>
      </c>
      <c r="U873" s="37">
        <v>6336.0341669004765</v>
      </c>
      <c r="V873" s="38">
        <v>12915.460894900476</v>
      </c>
      <c r="W873" s="34">
        <v>139320.41626960051</v>
      </c>
      <c r="X873" s="34">
        <v>11837.420852145297</v>
      </c>
      <c r="Y873" s="33">
        <v>127482.99541745521</v>
      </c>
      <c r="Z873" s="144">
        <v>0</v>
      </c>
      <c r="AA873" s="34">
        <v>3324.2771607331115</v>
      </c>
      <c r="AB873" s="34">
        <v>26457.333519864362</v>
      </c>
      <c r="AC873" s="34">
        <v>13279.35</v>
      </c>
      <c r="AD873" s="34">
        <v>1942.4824178931999</v>
      </c>
      <c r="AE873" s="34">
        <v>226</v>
      </c>
      <c r="AF873" s="34">
        <v>45229.443098490679</v>
      </c>
      <c r="AG873" s="136">
        <v>35048</v>
      </c>
      <c r="AH873" s="34">
        <v>47647.741397699996</v>
      </c>
      <c r="AI873" s="34">
        <v>0</v>
      </c>
      <c r="AJ873" s="34">
        <v>12197.821397700001</v>
      </c>
      <c r="AK873" s="34">
        <v>12197.821397700001</v>
      </c>
      <c r="AL873" s="34">
        <v>35048</v>
      </c>
      <c r="AM873" s="34">
        <v>35449.919999999998</v>
      </c>
      <c r="AN873" s="34">
        <v>401.91999999999825</v>
      </c>
      <c r="AO873" s="34">
        <v>126404.95537470002</v>
      </c>
      <c r="AP873" s="34">
        <v>113805.21397700002</v>
      </c>
      <c r="AQ873" s="34">
        <v>12599.741397700011</v>
      </c>
      <c r="AR873" s="34">
        <v>-16138</v>
      </c>
      <c r="AS873" s="34">
        <v>0</v>
      </c>
    </row>
    <row r="874" spans="2:45" s="1" customFormat="1" ht="14.25" x14ac:dyDescent="0.2">
      <c r="B874" s="31" t="s">
        <v>4794</v>
      </c>
      <c r="C874" s="32" t="s">
        <v>3587</v>
      </c>
      <c r="D874" s="31" t="s">
        <v>3588</v>
      </c>
      <c r="E874" s="31" t="s">
        <v>13</v>
      </c>
      <c r="F874" s="31" t="s">
        <v>11</v>
      </c>
      <c r="G874" s="31" t="s">
        <v>19</v>
      </c>
      <c r="H874" s="31" t="s">
        <v>25</v>
      </c>
      <c r="I874" s="31" t="s">
        <v>10</v>
      </c>
      <c r="J874" s="31" t="s">
        <v>14</v>
      </c>
      <c r="K874" s="31" t="s">
        <v>3589</v>
      </c>
      <c r="L874" s="33">
        <v>5190</v>
      </c>
      <c r="M874" s="150">
        <v>241762.51843199998</v>
      </c>
      <c r="N874" s="34">
        <v>-96501</v>
      </c>
      <c r="O874" s="34">
        <v>54192.952552081842</v>
      </c>
      <c r="P874" s="30">
        <v>92386.788431999972</v>
      </c>
      <c r="Q874" s="35">
        <v>7392.3314179999998</v>
      </c>
      <c r="R874" s="36">
        <v>0</v>
      </c>
      <c r="S874" s="36">
        <v>5446.4626297163768</v>
      </c>
      <c r="T874" s="36">
        <v>4933.5373702836232</v>
      </c>
      <c r="U874" s="37">
        <v>10380.055974183548</v>
      </c>
      <c r="V874" s="38">
        <v>17772.387392183547</v>
      </c>
      <c r="W874" s="34">
        <v>110159.17582418352</v>
      </c>
      <c r="X874" s="34">
        <v>10212.117430716375</v>
      </c>
      <c r="Y874" s="33">
        <v>99947.058393467145</v>
      </c>
      <c r="Z874" s="144">
        <v>0</v>
      </c>
      <c r="AA874" s="34">
        <v>16884.358867224211</v>
      </c>
      <c r="AB874" s="34">
        <v>20826.933882240533</v>
      </c>
      <c r="AC874" s="34">
        <v>21754.99</v>
      </c>
      <c r="AD874" s="34">
        <v>2002.8264924</v>
      </c>
      <c r="AE874" s="34">
        <v>0</v>
      </c>
      <c r="AF874" s="34">
        <v>61469.109241864753</v>
      </c>
      <c r="AG874" s="136">
        <v>44258</v>
      </c>
      <c r="AH874" s="34">
        <v>74484.27</v>
      </c>
      <c r="AI874" s="34">
        <v>0</v>
      </c>
      <c r="AJ874" s="34">
        <v>17430.600000000002</v>
      </c>
      <c r="AK874" s="34">
        <v>17430.600000000002</v>
      </c>
      <c r="AL874" s="34">
        <v>44258</v>
      </c>
      <c r="AM874" s="34">
        <v>57053.67</v>
      </c>
      <c r="AN874" s="34">
        <v>12795.669999999998</v>
      </c>
      <c r="AO874" s="34">
        <v>92386.788431999972</v>
      </c>
      <c r="AP874" s="34">
        <v>62160.518431999968</v>
      </c>
      <c r="AQ874" s="34">
        <v>30226.270000000004</v>
      </c>
      <c r="AR874" s="34">
        <v>-96501</v>
      </c>
      <c r="AS874" s="34">
        <v>0</v>
      </c>
    </row>
    <row r="875" spans="2:45" s="1" customFormat="1" ht="14.25" x14ac:dyDescent="0.2">
      <c r="B875" s="31" t="s">
        <v>4794</v>
      </c>
      <c r="C875" s="32" t="s">
        <v>1400</v>
      </c>
      <c r="D875" s="31" t="s">
        <v>1401</v>
      </c>
      <c r="E875" s="31" t="s">
        <v>13</v>
      </c>
      <c r="F875" s="31" t="s">
        <v>11</v>
      </c>
      <c r="G875" s="31" t="s">
        <v>19</v>
      </c>
      <c r="H875" s="31" t="s">
        <v>25</v>
      </c>
      <c r="I875" s="31" t="s">
        <v>10</v>
      </c>
      <c r="J875" s="31" t="s">
        <v>15</v>
      </c>
      <c r="K875" s="31" t="s">
        <v>1402</v>
      </c>
      <c r="L875" s="33">
        <v>23470</v>
      </c>
      <c r="M875" s="150">
        <v>780803.68041300005</v>
      </c>
      <c r="N875" s="34">
        <v>-880594</v>
      </c>
      <c r="O875" s="34">
        <v>671566.55901617522</v>
      </c>
      <c r="P875" s="30">
        <v>222278.04845430003</v>
      </c>
      <c r="Q875" s="35">
        <v>51874.657619999998</v>
      </c>
      <c r="R875" s="36">
        <v>0</v>
      </c>
      <c r="S875" s="36">
        <v>39357.460761157963</v>
      </c>
      <c r="T875" s="36">
        <v>357633.08798719809</v>
      </c>
      <c r="U875" s="37">
        <v>396992.68952117319</v>
      </c>
      <c r="V875" s="38">
        <v>448867.3471411732</v>
      </c>
      <c r="W875" s="34">
        <v>671145.39559547324</v>
      </c>
      <c r="X875" s="34">
        <v>505646.87003503309</v>
      </c>
      <c r="Y875" s="33">
        <v>165498.52556044015</v>
      </c>
      <c r="Z875" s="144">
        <v>0</v>
      </c>
      <c r="AA875" s="34">
        <v>36810.211712133649</v>
      </c>
      <c r="AB875" s="34">
        <v>215843.11167993184</v>
      </c>
      <c r="AC875" s="34">
        <v>98379.5</v>
      </c>
      <c r="AD875" s="34">
        <v>15747.963078136556</v>
      </c>
      <c r="AE875" s="34">
        <v>237.6</v>
      </c>
      <c r="AF875" s="34">
        <v>367018.38647020201</v>
      </c>
      <c r="AG875" s="136">
        <v>312593</v>
      </c>
      <c r="AH875" s="34">
        <v>390673.36804129998</v>
      </c>
      <c r="AI875" s="34">
        <v>0</v>
      </c>
      <c r="AJ875" s="34">
        <v>78080.368041300011</v>
      </c>
      <c r="AK875" s="34">
        <v>78080.368041300011</v>
      </c>
      <c r="AL875" s="34">
        <v>312593</v>
      </c>
      <c r="AM875" s="34">
        <v>312593</v>
      </c>
      <c r="AN875" s="34">
        <v>0</v>
      </c>
      <c r="AO875" s="34">
        <v>222278.04845430003</v>
      </c>
      <c r="AP875" s="34">
        <v>144197.68041300002</v>
      </c>
      <c r="AQ875" s="34">
        <v>78080.368041299982</v>
      </c>
      <c r="AR875" s="34">
        <v>-880594</v>
      </c>
      <c r="AS875" s="34">
        <v>0</v>
      </c>
    </row>
    <row r="876" spans="2:45" s="1" customFormat="1" ht="14.25" x14ac:dyDescent="0.2">
      <c r="B876" s="31" t="s">
        <v>4794</v>
      </c>
      <c r="C876" s="32" t="s">
        <v>2754</v>
      </c>
      <c r="D876" s="31" t="s">
        <v>2755</v>
      </c>
      <c r="E876" s="31" t="s">
        <v>13</v>
      </c>
      <c r="F876" s="31" t="s">
        <v>11</v>
      </c>
      <c r="G876" s="31" t="s">
        <v>19</v>
      </c>
      <c r="H876" s="31" t="s">
        <v>25</v>
      </c>
      <c r="I876" s="31" t="s">
        <v>10</v>
      </c>
      <c r="J876" s="31" t="s">
        <v>12</v>
      </c>
      <c r="K876" s="31" t="s">
        <v>2756</v>
      </c>
      <c r="L876" s="33">
        <v>3774</v>
      </c>
      <c r="M876" s="150">
        <v>146278.17061599999</v>
      </c>
      <c r="N876" s="34">
        <v>-105371</v>
      </c>
      <c r="O876" s="34">
        <v>81524.651280291699</v>
      </c>
      <c r="P876" s="30">
        <v>91988.230615999986</v>
      </c>
      <c r="Q876" s="35">
        <v>10579.647819</v>
      </c>
      <c r="R876" s="36">
        <v>0</v>
      </c>
      <c r="S876" s="36">
        <v>6026.442586288028</v>
      </c>
      <c r="T876" s="36">
        <v>1521.557413711972</v>
      </c>
      <c r="U876" s="37">
        <v>7548.0407026143939</v>
      </c>
      <c r="V876" s="38">
        <v>18127.688521614393</v>
      </c>
      <c r="W876" s="34">
        <v>110115.91913761437</v>
      </c>
      <c r="X876" s="34">
        <v>11299.579849288013</v>
      </c>
      <c r="Y876" s="33">
        <v>98816.339288326359</v>
      </c>
      <c r="Z876" s="144">
        <v>0</v>
      </c>
      <c r="AA876" s="34">
        <v>8039.6235569983673</v>
      </c>
      <c r="AB876" s="34">
        <v>21337.26152081705</v>
      </c>
      <c r="AC876" s="34">
        <v>18799.900000000001</v>
      </c>
      <c r="AD876" s="34">
        <v>9410.1275827000009</v>
      </c>
      <c r="AE876" s="34">
        <v>4668.29</v>
      </c>
      <c r="AF876" s="34">
        <v>62255.202660515417</v>
      </c>
      <c r="AG876" s="136">
        <v>30347</v>
      </c>
      <c r="AH876" s="34">
        <v>51081.06</v>
      </c>
      <c r="AI876" s="34">
        <v>0</v>
      </c>
      <c r="AJ876" s="34">
        <v>8850</v>
      </c>
      <c r="AK876" s="34">
        <v>8850</v>
      </c>
      <c r="AL876" s="34">
        <v>30347</v>
      </c>
      <c r="AM876" s="34">
        <v>42231.06</v>
      </c>
      <c r="AN876" s="34">
        <v>11884.059999999998</v>
      </c>
      <c r="AO876" s="34">
        <v>91988.230615999986</v>
      </c>
      <c r="AP876" s="34">
        <v>71254.170615999989</v>
      </c>
      <c r="AQ876" s="34">
        <v>20734.059999999998</v>
      </c>
      <c r="AR876" s="34">
        <v>-105371</v>
      </c>
      <c r="AS876" s="34">
        <v>0</v>
      </c>
    </row>
    <row r="877" spans="2:45" s="1" customFormat="1" ht="14.25" x14ac:dyDescent="0.2">
      <c r="B877" s="31" t="s">
        <v>4794</v>
      </c>
      <c r="C877" s="32" t="s">
        <v>4095</v>
      </c>
      <c r="D877" s="31" t="s">
        <v>4096</v>
      </c>
      <c r="E877" s="31" t="s">
        <v>13</v>
      </c>
      <c r="F877" s="31" t="s">
        <v>11</v>
      </c>
      <c r="G877" s="31" t="s">
        <v>19</v>
      </c>
      <c r="H877" s="31" t="s">
        <v>25</v>
      </c>
      <c r="I877" s="31" t="s">
        <v>10</v>
      </c>
      <c r="J877" s="31" t="s">
        <v>12</v>
      </c>
      <c r="K877" s="31" t="s">
        <v>4097</v>
      </c>
      <c r="L877" s="33">
        <v>2556</v>
      </c>
      <c r="M877" s="150">
        <v>109319.45359400001</v>
      </c>
      <c r="N877" s="34">
        <v>-64527</v>
      </c>
      <c r="O877" s="34">
        <v>42033.439646236278</v>
      </c>
      <c r="P877" s="30">
        <v>65839.253594000009</v>
      </c>
      <c r="Q877" s="35">
        <v>3291.5913420000002</v>
      </c>
      <c r="R877" s="36">
        <v>0</v>
      </c>
      <c r="S877" s="36">
        <v>0</v>
      </c>
      <c r="T877" s="36">
        <v>5112</v>
      </c>
      <c r="U877" s="37">
        <v>5112.0275664765213</v>
      </c>
      <c r="V877" s="38">
        <v>8403.618908476521</v>
      </c>
      <c r="W877" s="34">
        <v>74242.87250247653</v>
      </c>
      <c r="X877" s="34">
        <v>0</v>
      </c>
      <c r="Y877" s="33">
        <v>74242.87250247653</v>
      </c>
      <c r="Z877" s="144">
        <v>0</v>
      </c>
      <c r="AA877" s="34">
        <v>4457.9257577928511</v>
      </c>
      <c r="AB877" s="34">
        <v>16287.224210077182</v>
      </c>
      <c r="AC877" s="34">
        <v>10714.02</v>
      </c>
      <c r="AD877" s="34">
        <v>2114.3401130000002</v>
      </c>
      <c r="AE877" s="34">
        <v>205.11</v>
      </c>
      <c r="AF877" s="34">
        <v>33778.620080870038</v>
      </c>
      <c r="AG877" s="136">
        <v>67579</v>
      </c>
      <c r="AH877" s="34">
        <v>71493.8</v>
      </c>
      <c r="AI877" s="34">
        <v>0</v>
      </c>
      <c r="AJ877" s="34">
        <v>3914.8</v>
      </c>
      <c r="AK877" s="34">
        <v>3914.8</v>
      </c>
      <c r="AL877" s="34">
        <v>67579</v>
      </c>
      <c r="AM877" s="34">
        <v>67579</v>
      </c>
      <c r="AN877" s="34">
        <v>0</v>
      </c>
      <c r="AO877" s="34">
        <v>65839.253594000009</v>
      </c>
      <c r="AP877" s="34">
        <v>61924.453594000006</v>
      </c>
      <c r="AQ877" s="34">
        <v>3914.8000000000029</v>
      </c>
      <c r="AR877" s="34">
        <v>-64527</v>
      </c>
      <c r="AS877" s="34">
        <v>0</v>
      </c>
    </row>
    <row r="878" spans="2:45" s="1" customFormat="1" ht="14.25" x14ac:dyDescent="0.2">
      <c r="B878" s="31" t="s">
        <v>4794</v>
      </c>
      <c r="C878" s="32" t="s">
        <v>2524</v>
      </c>
      <c r="D878" s="31" t="s">
        <v>2525</v>
      </c>
      <c r="E878" s="31" t="s">
        <v>13</v>
      </c>
      <c r="F878" s="31" t="s">
        <v>11</v>
      </c>
      <c r="G878" s="31" t="s">
        <v>19</v>
      </c>
      <c r="H878" s="31" t="s">
        <v>25</v>
      </c>
      <c r="I878" s="31" t="s">
        <v>10</v>
      </c>
      <c r="J878" s="31" t="s">
        <v>12</v>
      </c>
      <c r="K878" s="31" t="s">
        <v>2526</v>
      </c>
      <c r="L878" s="33">
        <v>1109</v>
      </c>
      <c r="M878" s="150">
        <v>54028.808917000002</v>
      </c>
      <c r="N878" s="34">
        <v>-44949</v>
      </c>
      <c r="O878" s="34">
        <v>9997.4724993888085</v>
      </c>
      <c r="P878" s="30">
        <v>3177.5189170000012</v>
      </c>
      <c r="Q878" s="35">
        <v>2470.525815</v>
      </c>
      <c r="R878" s="36">
        <v>0</v>
      </c>
      <c r="S878" s="36">
        <v>995.57841942895379</v>
      </c>
      <c r="T878" s="36">
        <v>4330.4828071124548</v>
      </c>
      <c r="U878" s="37">
        <v>5326.0899473437848</v>
      </c>
      <c r="V878" s="38">
        <v>7796.6157623437848</v>
      </c>
      <c r="W878" s="34">
        <v>10974.134679343786</v>
      </c>
      <c r="X878" s="34">
        <v>7087.2684208177625</v>
      </c>
      <c r="Y878" s="33">
        <v>3886.8662585260236</v>
      </c>
      <c r="Z878" s="144">
        <v>0</v>
      </c>
      <c r="AA878" s="34">
        <v>3338.3082312179395</v>
      </c>
      <c r="AB878" s="34">
        <v>5426.1668868999359</v>
      </c>
      <c r="AC878" s="34">
        <v>4648.6099999999997</v>
      </c>
      <c r="AD878" s="34">
        <v>1836.09370485</v>
      </c>
      <c r="AE878" s="34">
        <v>0</v>
      </c>
      <c r="AF878" s="34">
        <v>15249.178822967877</v>
      </c>
      <c r="AG878" s="136">
        <v>7112</v>
      </c>
      <c r="AH878" s="34">
        <v>13804.71</v>
      </c>
      <c r="AI878" s="34">
        <v>0</v>
      </c>
      <c r="AJ878" s="34">
        <v>1395</v>
      </c>
      <c r="AK878" s="34">
        <v>1395</v>
      </c>
      <c r="AL878" s="34">
        <v>7112</v>
      </c>
      <c r="AM878" s="34">
        <v>12409.71</v>
      </c>
      <c r="AN878" s="34">
        <v>5297.7099999999991</v>
      </c>
      <c r="AO878" s="34">
        <v>3177.5189170000012</v>
      </c>
      <c r="AP878" s="34">
        <v>-3515.1910829999979</v>
      </c>
      <c r="AQ878" s="34">
        <v>6692.7099999999991</v>
      </c>
      <c r="AR878" s="34">
        <v>-44949</v>
      </c>
      <c r="AS878" s="34">
        <v>0</v>
      </c>
    </row>
    <row r="879" spans="2:45" s="1" customFormat="1" ht="14.25" x14ac:dyDescent="0.2">
      <c r="B879" s="31" t="s">
        <v>4794</v>
      </c>
      <c r="C879" s="32" t="s">
        <v>3251</v>
      </c>
      <c r="D879" s="31" t="s">
        <v>3252</v>
      </c>
      <c r="E879" s="31" t="s">
        <v>13</v>
      </c>
      <c r="F879" s="31" t="s">
        <v>11</v>
      </c>
      <c r="G879" s="31" t="s">
        <v>19</v>
      </c>
      <c r="H879" s="31" t="s">
        <v>25</v>
      </c>
      <c r="I879" s="31" t="s">
        <v>10</v>
      </c>
      <c r="J879" s="31" t="s">
        <v>16</v>
      </c>
      <c r="K879" s="31" t="s">
        <v>3253</v>
      </c>
      <c r="L879" s="33">
        <v>14904</v>
      </c>
      <c r="M879" s="150">
        <v>878866.035302</v>
      </c>
      <c r="N879" s="34">
        <v>-1040094</v>
      </c>
      <c r="O879" s="34">
        <v>681764.27717482159</v>
      </c>
      <c r="P879" s="30">
        <v>-6807.9646979999961</v>
      </c>
      <c r="Q879" s="35">
        <v>54140.679843999998</v>
      </c>
      <c r="R879" s="36">
        <v>6807.9646979999961</v>
      </c>
      <c r="S879" s="36">
        <v>18657.957968007166</v>
      </c>
      <c r="T879" s="36">
        <v>599326.37923282164</v>
      </c>
      <c r="U879" s="37">
        <v>624795.67109333607</v>
      </c>
      <c r="V879" s="38">
        <v>678936.3509373361</v>
      </c>
      <c r="W879" s="34">
        <v>678936.3509373361</v>
      </c>
      <c r="X879" s="34">
        <v>678932.98174282885</v>
      </c>
      <c r="Y879" s="33">
        <v>3.369194507249631</v>
      </c>
      <c r="Z879" s="144">
        <v>0</v>
      </c>
      <c r="AA879" s="34">
        <v>20323.484150425498</v>
      </c>
      <c r="AB879" s="34">
        <v>108716.36017162653</v>
      </c>
      <c r="AC879" s="34">
        <v>62473.29</v>
      </c>
      <c r="AD879" s="34">
        <v>4387.6143105372994</v>
      </c>
      <c r="AE879" s="34">
        <v>1866.08</v>
      </c>
      <c r="AF879" s="34">
        <v>197766.82863258931</v>
      </c>
      <c r="AG879" s="136">
        <v>720579</v>
      </c>
      <c r="AH879" s="34">
        <v>720579</v>
      </c>
      <c r="AI879" s="34">
        <v>143529</v>
      </c>
      <c r="AJ879" s="34">
        <v>143529</v>
      </c>
      <c r="AK879" s="34">
        <v>0</v>
      </c>
      <c r="AL879" s="34">
        <v>577050</v>
      </c>
      <c r="AM879" s="34">
        <v>577050</v>
      </c>
      <c r="AN879" s="34">
        <v>0</v>
      </c>
      <c r="AO879" s="34">
        <v>-6807.9646979999961</v>
      </c>
      <c r="AP879" s="34">
        <v>-6807.9646979999961</v>
      </c>
      <c r="AQ879" s="34">
        <v>0</v>
      </c>
      <c r="AR879" s="34">
        <v>-1040094</v>
      </c>
      <c r="AS879" s="34">
        <v>0</v>
      </c>
    </row>
    <row r="880" spans="2:45" s="1" customFormat="1" ht="14.25" x14ac:dyDescent="0.2">
      <c r="B880" s="31" t="s">
        <v>4794</v>
      </c>
      <c r="C880" s="32" t="s">
        <v>4790</v>
      </c>
      <c r="D880" s="31" t="s">
        <v>4791</v>
      </c>
      <c r="E880" s="31" t="s">
        <v>13</v>
      </c>
      <c r="F880" s="31" t="s">
        <v>11</v>
      </c>
      <c r="G880" s="31" t="s">
        <v>19</v>
      </c>
      <c r="H880" s="31" t="s">
        <v>25</v>
      </c>
      <c r="I880" s="31" t="s">
        <v>10</v>
      </c>
      <c r="J880" s="31" t="s">
        <v>12</v>
      </c>
      <c r="K880" s="31" t="s">
        <v>4792</v>
      </c>
      <c r="L880" s="33">
        <v>3353</v>
      </c>
      <c r="M880" s="150">
        <v>76176.378549999994</v>
      </c>
      <c r="N880" s="34">
        <v>2616</v>
      </c>
      <c r="O880" s="34">
        <v>0</v>
      </c>
      <c r="P880" s="30">
        <v>133141.37854999999</v>
      </c>
      <c r="Q880" s="35">
        <v>3755.4476909999998</v>
      </c>
      <c r="R880" s="36">
        <v>0</v>
      </c>
      <c r="S880" s="36">
        <v>3811.295244572892</v>
      </c>
      <c r="T880" s="36">
        <v>2894.704755427108</v>
      </c>
      <c r="U880" s="37">
        <v>6706.0361621266729</v>
      </c>
      <c r="V880" s="38">
        <v>10461.483853126672</v>
      </c>
      <c r="W880" s="34">
        <v>143602.86240312667</v>
      </c>
      <c r="X880" s="34">
        <v>7146.1785835728806</v>
      </c>
      <c r="Y880" s="33">
        <v>136456.68381955379</v>
      </c>
      <c r="Z880" s="144">
        <v>0</v>
      </c>
      <c r="AA880" s="34">
        <v>1528.6784305650187</v>
      </c>
      <c r="AB880" s="34">
        <v>21449.56331539739</v>
      </c>
      <c r="AC880" s="34">
        <v>14054.81</v>
      </c>
      <c r="AD880" s="34">
        <v>2469.5299120156242</v>
      </c>
      <c r="AE880" s="34">
        <v>290.20999999999998</v>
      </c>
      <c r="AF880" s="34">
        <v>39792.791657978036</v>
      </c>
      <c r="AG880" s="136">
        <v>57891</v>
      </c>
      <c r="AH880" s="34">
        <v>57891</v>
      </c>
      <c r="AI880" s="34">
        <v>0</v>
      </c>
      <c r="AJ880" s="34">
        <v>0</v>
      </c>
      <c r="AK880" s="34">
        <v>0</v>
      </c>
      <c r="AL880" s="34">
        <v>57891</v>
      </c>
      <c r="AM880" s="34">
        <v>57891</v>
      </c>
      <c r="AN880" s="34">
        <v>0</v>
      </c>
      <c r="AO880" s="34">
        <v>133141.37854999999</v>
      </c>
      <c r="AP880" s="34">
        <v>133141.37854999999</v>
      </c>
      <c r="AQ880" s="34">
        <v>0</v>
      </c>
      <c r="AR880" s="34">
        <v>2616</v>
      </c>
      <c r="AS880" s="34">
        <v>0</v>
      </c>
    </row>
    <row r="881" spans="2:45" s="1" customFormat="1" ht="14.25" x14ac:dyDescent="0.2">
      <c r="B881" s="31" t="s">
        <v>4794</v>
      </c>
      <c r="C881" s="32" t="s">
        <v>1355</v>
      </c>
      <c r="D881" s="31" t="s">
        <v>1356</v>
      </c>
      <c r="E881" s="31" t="s">
        <v>13</v>
      </c>
      <c r="F881" s="31" t="s">
        <v>11</v>
      </c>
      <c r="G881" s="31" t="s">
        <v>19</v>
      </c>
      <c r="H881" s="31" t="s">
        <v>25</v>
      </c>
      <c r="I881" s="31" t="s">
        <v>10</v>
      </c>
      <c r="J881" s="31" t="s">
        <v>12</v>
      </c>
      <c r="K881" s="31" t="s">
        <v>1357</v>
      </c>
      <c r="L881" s="33">
        <v>2981</v>
      </c>
      <c r="M881" s="150">
        <v>95952.368427999987</v>
      </c>
      <c r="N881" s="34">
        <v>-18514</v>
      </c>
      <c r="O881" s="34">
        <v>10528.629160876482</v>
      </c>
      <c r="P881" s="30">
        <v>84067.758427999986</v>
      </c>
      <c r="Q881" s="35">
        <v>6812.4215059999997</v>
      </c>
      <c r="R881" s="36">
        <v>0</v>
      </c>
      <c r="S881" s="36">
        <v>4472.1808308588606</v>
      </c>
      <c r="T881" s="36">
        <v>1489.8191691411394</v>
      </c>
      <c r="U881" s="37">
        <v>5962.032150104269</v>
      </c>
      <c r="V881" s="38">
        <v>12774.45365610427</v>
      </c>
      <c r="W881" s="34">
        <v>96842.212084104249</v>
      </c>
      <c r="X881" s="34">
        <v>8385.3390578588587</v>
      </c>
      <c r="Y881" s="33">
        <v>88456.87302624539</v>
      </c>
      <c r="Z881" s="144">
        <v>0</v>
      </c>
      <c r="AA881" s="34">
        <v>9379.6147776255038</v>
      </c>
      <c r="AB881" s="34">
        <v>20857.434525282195</v>
      </c>
      <c r="AC881" s="34">
        <v>12495.5</v>
      </c>
      <c r="AD881" s="34">
        <v>2132</v>
      </c>
      <c r="AE881" s="34">
        <v>0</v>
      </c>
      <c r="AF881" s="34">
        <v>44864.549302907697</v>
      </c>
      <c r="AG881" s="136">
        <v>20900</v>
      </c>
      <c r="AH881" s="34">
        <v>36367.39</v>
      </c>
      <c r="AI881" s="34">
        <v>0</v>
      </c>
      <c r="AJ881" s="34">
        <v>3010</v>
      </c>
      <c r="AK881" s="34">
        <v>3010</v>
      </c>
      <c r="AL881" s="34">
        <v>20900</v>
      </c>
      <c r="AM881" s="34">
        <v>33357.39</v>
      </c>
      <c r="AN881" s="34">
        <v>12457.39</v>
      </c>
      <c r="AO881" s="34">
        <v>84067.758427999986</v>
      </c>
      <c r="AP881" s="34">
        <v>68600.368427999987</v>
      </c>
      <c r="AQ881" s="34">
        <v>15467.39</v>
      </c>
      <c r="AR881" s="34">
        <v>-18514</v>
      </c>
      <c r="AS881" s="34">
        <v>0</v>
      </c>
    </row>
    <row r="882" spans="2:45" s="1" customFormat="1" ht="14.25" x14ac:dyDescent="0.2">
      <c r="B882" s="31" t="s">
        <v>4794</v>
      </c>
      <c r="C882" s="32" t="s">
        <v>4473</v>
      </c>
      <c r="D882" s="31" t="s">
        <v>4474</v>
      </c>
      <c r="E882" s="31" t="s">
        <v>13</v>
      </c>
      <c r="F882" s="31" t="s">
        <v>11</v>
      </c>
      <c r="G882" s="31" t="s">
        <v>19</v>
      </c>
      <c r="H882" s="31" t="s">
        <v>25</v>
      </c>
      <c r="I882" s="31" t="s">
        <v>10</v>
      </c>
      <c r="J882" s="31" t="s">
        <v>12</v>
      </c>
      <c r="K882" s="31" t="s">
        <v>4475</v>
      </c>
      <c r="L882" s="33">
        <v>2183</v>
      </c>
      <c r="M882" s="150">
        <v>100378.401379</v>
      </c>
      <c r="N882" s="34">
        <v>-57149</v>
      </c>
      <c r="O882" s="34">
        <v>34415.50167578242</v>
      </c>
      <c r="P882" s="30">
        <v>56716.401379000003</v>
      </c>
      <c r="Q882" s="35">
        <v>4215.2968330000003</v>
      </c>
      <c r="R882" s="36">
        <v>0</v>
      </c>
      <c r="S882" s="36">
        <v>3251.1814411441055</v>
      </c>
      <c r="T882" s="36">
        <v>1114.8185588558945</v>
      </c>
      <c r="U882" s="37">
        <v>4366.02354366911</v>
      </c>
      <c r="V882" s="38">
        <v>8581.3203766691113</v>
      </c>
      <c r="W882" s="34">
        <v>65297.721755669118</v>
      </c>
      <c r="X882" s="34">
        <v>6095.9652021441143</v>
      </c>
      <c r="Y882" s="33">
        <v>59201.756553525003</v>
      </c>
      <c r="Z882" s="144">
        <v>0</v>
      </c>
      <c r="AA882" s="34">
        <v>2270.9114270006357</v>
      </c>
      <c r="AB882" s="34">
        <v>13763.345654284347</v>
      </c>
      <c r="AC882" s="34">
        <v>9150.51</v>
      </c>
      <c r="AD882" s="34">
        <v>465.29375829985497</v>
      </c>
      <c r="AE882" s="34">
        <v>0</v>
      </c>
      <c r="AF882" s="34">
        <v>25650.060839584839</v>
      </c>
      <c r="AG882" s="136">
        <v>46077</v>
      </c>
      <c r="AH882" s="34">
        <v>47002</v>
      </c>
      <c r="AI882" s="34">
        <v>1075</v>
      </c>
      <c r="AJ882" s="34">
        <v>2000</v>
      </c>
      <c r="AK882" s="34">
        <v>925</v>
      </c>
      <c r="AL882" s="34">
        <v>45002</v>
      </c>
      <c r="AM882" s="34">
        <v>45002</v>
      </c>
      <c r="AN882" s="34">
        <v>0</v>
      </c>
      <c r="AO882" s="34">
        <v>56716.401379000003</v>
      </c>
      <c r="AP882" s="34">
        <v>55791.401379000003</v>
      </c>
      <c r="AQ882" s="34">
        <v>925</v>
      </c>
      <c r="AR882" s="34">
        <v>-57876</v>
      </c>
      <c r="AS882" s="34">
        <v>727</v>
      </c>
    </row>
    <row r="883" spans="2:45" s="1" customFormat="1" ht="14.25" x14ac:dyDescent="0.2">
      <c r="B883" s="31" t="s">
        <v>4794</v>
      </c>
      <c r="C883" s="32" t="s">
        <v>1202</v>
      </c>
      <c r="D883" s="31" t="s">
        <v>1203</v>
      </c>
      <c r="E883" s="31" t="s">
        <v>13</v>
      </c>
      <c r="F883" s="31" t="s">
        <v>11</v>
      </c>
      <c r="G883" s="31" t="s">
        <v>19</v>
      </c>
      <c r="H883" s="31" t="s">
        <v>25</v>
      </c>
      <c r="I883" s="31" t="s">
        <v>10</v>
      </c>
      <c r="J883" s="31" t="s">
        <v>16</v>
      </c>
      <c r="K883" s="31" t="s">
        <v>1204</v>
      </c>
      <c r="L883" s="33">
        <v>10107</v>
      </c>
      <c r="M883" s="150">
        <v>453321.23799500003</v>
      </c>
      <c r="N883" s="34">
        <v>89852.260000000009</v>
      </c>
      <c r="O883" s="34">
        <v>0</v>
      </c>
      <c r="P883" s="30">
        <v>355388.38799500011</v>
      </c>
      <c r="Q883" s="35">
        <v>24408.444546999999</v>
      </c>
      <c r="R883" s="36">
        <v>0</v>
      </c>
      <c r="S883" s="36">
        <v>14329.797846862646</v>
      </c>
      <c r="T883" s="36">
        <v>5884.2021531373539</v>
      </c>
      <c r="U883" s="37">
        <v>20214.10900406033</v>
      </c>
      <c r="V883" s="38">
        <v>44622.553551060329</v>
      </c>
      <c r="W883" s="34">
        <v>400010.94154606044</v>
      </c>
      <c r="X883" s="34">
        <v>26868.370962862624</v>
      </c>
      <c r="Y883" s="33">
        <v>373142.57058319781</v>
      </c>
      <c r="Z883" s="144">
        <v>0</v>
      </c>
      <c r="AA883" s="34">
        <v>18585.371638862693</v>
      </c>
      <c r="AB883" s="34">
        <v>77941.4496909304</v>
      </c>
      <c r="AC883" s="34">
        <v>42365.64</v>
      </c>
      <c r="AD883" s="34">
        <v>12179.419893040678</v>
      </c>
      <c r="AE883" s="34">
        <v>355.57</v>
      </c>
      <c r="AF883" s="34">
        <v>151427.45122283377</v>
      </c>
      <c r="AG883" s="136">
        <v>34069</v>
      </c>
      <c r="AH883" s="34">
        <v>113905.89</v>
      </c>
      <c r="AI883" s="34">
        <v>0</v>
      </c>
      <c r="AJ883" s="34">
        <v>0</v>
      </c>
      <c r="AK883" s="34">
        <v>0</v>
      </c>
      <c r="AL883" s="34">
        <v>34069</v>
      </c>
      <c r="AM883" s="34">
        <v>113905.89</v>
      </c>
      <c r="AN883" s="34">
        <v>79836.89</v>
      </c>
      <c r="AO883" s="34">
        <v>355388.38799500011</v>
      </c>
      <c r="AP883" s="34">
        <v>275551.4979950001</v>
      </c>
      <c r="AQ883" s="34">
        <v>79836.890000000014</v>
      </c>
      <c r="AR883" s="34">
        <v>89852.260000000009</v>
      </c>
      <c r="AS883" s="34">
        <v>0</v>
      </c>
    </row>
    <row r="884" spans="2:45" s="1" customFormat="1" ht="14.25" x14ac:dyDescent="0.2">
      <c r="B884" s="31" t="s">
        <v>4794</v>
      </c>
      <c r="C884" s="32" t="s">
        <v>4458</v>
      </c>
      <c r="D884" s="31" t="s">
        <v>4459</v>
      </c>
      <c r="E884" s="31" t="s">
        <v>13</v>
      </c>
      <c r="F884" s="31" t="s">
        <v>11</v>
      </c>
      <c r="G884" s="31" t="s">
        <v>19</v>
      </c>
      <c r="H884" s="31" t="s">
        <v>25</v>
      </c>
      <c r="I884" s="31" t="s">
        <v>10</v>
      </c>
      <c r="J884" s="31" t="s">
        <v>14</v>
      </c>
      <c r="K884" s="31" t="s">
        <v>4460</v>
      </c>
      <c r="L884" s="33">
        <v>8825</v>
      </c>
      <c r="M884" s="150">
        <v>524216.11667399993</v>
      </c>
      <c r="N884" s="34">
        <v>-332996</v>
      </c>
      <c r="O884" s="34">
        <v>177741.88552253562</v>
      </c>
      <c r="P884" s="30">
        <v>354645.51667399995</v>
      </c>
      <c r="Q884" s="35">
        <v>35237.925423000001</v>
      </c>
      <c r="R884" s="36">
        <v>0</v>
      </c>
      <c r="S884" s="36">
        <v>15821.311820577504</v>
      </c>
      <c r="T884" s="36">
        <v>1828.6881794224955</v>
      </c>
      <c r="U884" s="37">
        <v>17650.09517768204</v>
      </c>
      <c r="V884" s="38">
        <v>52888.020600682037</v>
      </c>
      <c r="W884" s="34">
        <v>407533.53727468196</v>
      </c>
      <c r="X884" s="34">
        <v>29664.959663577436</v>
      </c>
      <c r="Y884" s="33">
        <v>377868.57761110453</v>
      </c>
      <c r="Z884" s="144">
        <v>0</v>
      </c>
      <c r="AA884" s="34">
        <v>21286.026955344296</v>
      </c>
      <c r="AB884" s="34">
        <v>66312.147986519281</v>
      </c>
      <c r="AC884" s="34">
        <v>36991.870000000003</v>
      </c>
      <c r="AD884" s="34">
        <v>2713.8888904749997</v>
      </c>
      <c r="AE884" s="34">
        <v>76.48</v>
      </c>
      <c r="AF884" s="34">
        <v>127380.41383233857</v>
      </c>
      <c r="AG884" s="136">
        <v>243694</v>
      </c>
      <c r="AH884" s="34">
        <v>257838.4</v>
      </c>
      <c r="AI884" s="34">
        <v>16175</v>
      </c>
      <c r="AJ884" s="34">
        <v>30319.4</v>
      </c>
      <c r="AK884" s="34">
        <v>14144.400000000001</v>
      </c>
      <c r="AL884" s="34">
        <v>227519</v>
      </c>
      <c r="AM884" s="34">
        <v>227519</v>
      </c>
      <c r="AN884" s="34">
        <v>0</v>
      </c>
      <c r="AO884" s="34">
        <v>354645.51667399995</v>
      </c>
      <c r="AP884" s="34">
        <v>340501.11667399993</v>
      </c>
      <c r="AQ884" s="34">
        <v>14144.400000000023</v>
      </c>
      <c r="AR884" s="34">
        <v>-358122</v>
      </c>
      <c r="AS884" s="34">
        <v>25126</v>
      </c>
    </row>
    <row r="885" spans="2:45" s="1" customFormat="1" ht="14.25" x14ac:dyDescent="0.2">
      <c r="B885" s="31" t="s">
        <v>4794</v>
      </c>
      <c r="C885" s="32" t="s">
        <v>2075</v>
      </c>
      <c r="D885" s="31" t="s">
        <v>2076</v>
      </c>
      <c r="E885" s="31" t="s">
        <v>13</v>
      </c>
      <c r="F885" s="31" t="s">
        <v>11</v>
      </c>
      <c r="G885" s="31" t="s">
        <v>19</v>
      </c>
      <c r="H885" s="31" t="s">
        <v>25</v>
      </c>
      <c r="I885" s="31" t="s">
        <v>10</v>
      </c>
      <c r="J885" s="31" t="s">
        <v>14</v>
      </c>
      <c r="K885" s="31" t="s">
        <v>2077</v>
      </c>
      <c r="L885" s="33">
        <v>5960</v>
      </c>
      <c r="M885" s="150">
        <v>644275.73820099991</v>
      </c>
      <c r="N885" s="34">
        <v>-230666.7</v>
      </c>
      <c r="O885" s="34">
        <v>131118.25399491552</v>
      </c>
      <c r="P885" s="30">
        <v>567949.03820099984</v>
      </c>
      <c r="Q885" s="35">
        <v>43199.151803000001</v>
      </c>
      <c r="R885" s="36">
        <v>0</v>
      </c>
      <c r="S885" s="36">
        <v>9771.6144514323241</v>
      </c>
      <c r="T885" s="36">
        <v>2148.3855485676759</v>
      </c>
      <c r="U885" s="37">
        <v>11920.064278638523</v>
      </c>
      <c r="V885" s="38">
        <v>55119.216081638522</v>
      </c>
      <c r="W885" s="34">
        <v>623068.25428263831</v>
      </c>
      <c r="X885" s="34">
        <v>18321.777096432284</v>
      </c>
      <c r="Y885" s="33">
        <v>604746.47718620603</v>
      </c>
      <c r="Z885" s="144">
        <v>0</v>
      </c>
      <c r="AA885" s="34">
        <v>12309.446798883968</v>
      </c>
      <c r="AB885" s="34">
        <v>58157.51227058714</v>
      </c>
      <c r="AC885" s="34">
        <v>32181.010000000002</v>
      </c>
      <c r="AD885" s="34">
        <v>5544.4924616604967</v>
      </c>
      <c r="AE885" s="34">
        <v>221.96</v>
      </c>
      <c r="AF885" s="34">
        <v>108414.42153113162</v>
      </c>
      <c r="AG885" s="136">
        <v>359502</v>
      </c>
      <c r="AH885" s="34">
        <v>359502</v>
      </c>
      <c r="AI885" s="34">
        <v>85683</v>
      </c>
      <c r="AJ885" s="34">
        <v>85683</v>
      </c>
      <c r="AK885" s="34">
        <v>0</v>
      </c>
      <c r="AL885" s="34">
        <v>273819</v>
      </c>
      <c r="AM885" s="34">
        <v>273819</v>
      </c>
      <c r="AN885" s="34">
        <v>0</v>
      </c>
      <c r="AO885" s="34">
        <v>567949.03820099984</v>
      </c>
      <c r="AP885" s="34">
        <v>567949.03820099984</v>
      </c>
      <c r="AQ885" s="34">
        <v>0</v>
      </c>
      <c r="AR885" s="34">
        <v>-258429</v>
      </c>
      <c r="AS885" s="34">
        <v>27762.299999999988</v>
      </c>
    </row>
    <row r="886" spans="2:45" s="1" customFormat="1" ht="14.25" x14ac:dyDescent="0.2">
      <c r="B886" s="31" t="s">
        <v>4794</v>
      </c>
      <c r="C886" s="32" t="s">
        <v>3049</v>
      </c>
      <c r="D886" s="31" t="s">
        <v>3050</v>
      </c>
      <c r="E886" s="31" t="s">
        <v>13</v>
      </c>
      <c r="F886" s="31" t="s">
        <v>11</v>
      </c>
      <c r="G886" s="31" t="s">
        <v>19</v>
      </c>
      <c r="H886" s="31" t="s">
        <v>25</v>
      </c>
      <c r="I886" s="31" t="s">
        <v>10</v>
      </c>
      <c r="J886" s="31" t="s">
        <v>12</v>
      </c>
      <c r="K886" s="31" t="s">
        <v>3051</v>
      </c>
      <c r="L886" s="33">
        <v>1468</v>
      </c>
      <c r="M886" s="150">
        <v>51663.618203999999</v>
      </c>
      <c r="N886" s="34">
        <v>-59785</v>
      </c>
      <c r="O886" s="34">
        <v>30555.653525089972</v>
      </c>
      <c r="P886" s="30">
        <v>6242.6182039999985</v>
      </c>
      <c r="Q886" s="35">
        <v>2088.3253030000001</v>
      </c>
      <c r="R886" s="36">
        <v>0</v>
      </c>
      <c r="S886" s="36">
        <v>1283.519232000493</v>
      </c>
      <c r="T886" s="36">
        <v>19511.457059017441</v>
      </c>
      <c r="U886" s="37">
        <v>20795.08842799479</v>
      </c>
      <c r="V886" s="38">
        <v>22883.413730994791</v>
      </c>
      <c r="W886" s="34">
        <v>29126.031934994789</v>
      </c>
      <c r="X886" s="34">
        <v>25754.387906090466</v>
      </c>
      <c r="Y886" s="33">
        <v>3371.6440289043239</v>
      </c>
      <c r="Z886" s="144">
        <v>0</v>
      </c>
      <c r="AA886" s="34">
        <v>2190.6600746956119</v>
      </c>
      <c r="AB886" s="34">
        <v>7403.3855716000944</v>
      </c>
      <c r="AC886" s="34">
        <v>7304.14</v>
      </c>
      <c r="AD886" s="34">
        <v>0</v>
      </c>
      <c r="AE886" s="34">
        <v>0</v>
      </c>
      <c r="AF886" s="34">
        <v>16898.185646295708</v>
      </c>
      <c r="AG886" s="136">
        <v>38941</v>
      </c>
      <c r="AH886" s="34">
        <v>38941</v>
      </c>
      <c r="AI886" s="34">
        <v>2315</v>
      </c>
      <c r="AJ886" s="34">
        <v>2315</v>
      </c>
      <c r="AK886" s="34">
        <v>0</v>
      </c>
      <c r="AL886" s="34">
        <v>36626</v>
      </c>
      <c r="AM886" s="34">
        <v>36626</v>
      </c>
      <c r="AN886" s="34">
        <v>0</v>
      </c>
      <c r="AO886" s="34">
        <v>6242.6182039999985</v>
      </c>
      <c r="AP886" s="34">
        <v>6242.6182039999985</v>
      </c>
      <c r="AQ886" s="34">
        <v>0</v>
      </c>
      <c r="AR886" s="34">
        <v>-59785</v>
      </c>
      <c r="AS886" s="34">
        <v>0</v>
      </c>
    </row>
    <row r="887" spans="2:45" s="1" customFormat="1" ht="14.25" x14ac:dyDescent="0.2">
      <c r="B887" s="31" t="s">
        <v>4794</v>
      </c>
      <c r="C887" s="32" t="s">
        <v>591</v>
      </c>
      <c r="D887" s="31" t="s">
        <v>592</v>
      </c>
      <c r="E887" s="31" t="s">
        <v>13</v>
      </c>
      <c r="F887" s="31" t="s">
        <v>11</v>
      </c>
      <c r="G887" s="31" t="s">
        <v>19</v>
      </c>
      <c r="H887" s="31" t="s">
        <v>25</v>
      </c>
      <c r="I887" s="31" t="s">
        <v>13</v>
      </c>
      <c r="J887" s="31" t="s">
        <v>15</v>
      </c>
      <c r="K887" s="31" t="s">
        <v>25</v>
      </c>
      <c r="L887" s="33">
        <v>48835</v>
      </c>
      <c r="M887" s="150">
        <v>3966869.7772000004</v>
      </c>
      <c r="N887" s="34">
        <v>-3232240</v>
      </c>
      <c r="O887" s="34">
        <v>2332216.7466578819</v>
      </c>
      <c r="P887" s="30">
        <v>-1249466.2450799996</v>
      </c>
      <c r="Q887" s="35">
        <v>202272.55618300001</v>
      </c>
      <c r="R887" s="36">
        <v>1249466.2450799996</v>
      </c>
      <c r="S887" s="36">
        <v>60444.46190516607</v>
      </c>
      <c r="T887" s="36">
        <v>1765830.4838782891</v>
      </c>
      <c r="U887" s="37">
        <v>3075757.7768077669</v>
      </c>
      <c r="V887" s="38">
        <v>3278030.332990767</v>
      </c>
      <c r="W887" s="34">
        <v>3278030.332990767</v>
      </c>
      <c r="X887" s="34">
        <v>2296166.4607140482</v>
      </c>
      <c r="Y887" s="33">
        <v>981863.87227671873</v>
      </c>
      <c r="Z887" s="144">
        <v>194992.90233322754</v>
      </c>
      <c r="AA887" s="34">
        <v>724834.78719698428</v>
      </c>
      <c r="AB887" s="34">
        <v>707791.86043200002</v>
      </c>
      <c r="AC887" s="34">
        <v>204702.3</v>
      </c>
      <c r="AD887" s="34">
        <v>76947.817902968178</v>
      </c>
      <c r="AE887" s="34">
        <v>47416.94</v>
      </c>
      <c r="AF887" s="34">
        <v>1956686.6078651801</v>
      </c>
      <c r="AG887" s="136">
        <v>1000000</v>
      </c>
      <c r="AH887" s="34">
        <v>1196686.9777200001</v>
      </c>
      <c r="AI887" s="34">
        <v>200000</v>
      </c>
      <c r="AJ887" s="34">
        <v>396686.97772000008</v>
      </c>
      <c r="AK887" s="34">
        <v>196686.97772000008</v>
      </c>
      <c r="AL887" s="34">
        <v>800000</v>
      </c>
      <c r="AM887" s="34">
        <v>800000</v>
      </c>
      <c r="AN887" s="34">
        <v>0</v>
      </c>
      <c r="AO887" s="34">
        <v>-1249466.2450799996</v>
      </c>
      <c r="AP887" s="34">
        <v>-1446153.2227999996</v>
      </c>
      <c r="AQ887" s="34">
        <v>196686.97772000008</v>
      </c>
      <c r="AR887" s="34">
        <v>-3232240</v>
      </c>
      <c r="AS887" s="34">
        <v>0</v>
      </c>
    </row>
    <row r="888" spans="2:45" s="1" customFormat="1" ht="14.25" x14ac:dyDescent="0.2">
      <c r="B888" s="31" t="s">
        <v>4794</v>
      </c>
      <c r="C888" s="32" t="s">
        <v>1710</v>
      </c>
      <c r="D888" s="31" t="s">
        <v>1711</v>
      </c>
      <c r="E888" s="31" t="s">
        <v>13</v>
      </c>
      <c r="F888" s="31" t="s">
        <v>11</v>
      </c>
      <c r="G888" s="31" t="s">
        <v>19</v>
      </c>
      <c r="H888" s="31" t="s">
        <v>25</v>
      </c>
      <c r="I888" s="31" t="s">
        <v>10</v>
      </c>
      <c r="J888" s="31" t="s">
        <v>14</v>
      </c>
      <c r="K888" s="31" t="s">
        <v>1712</v>
      </c>
      <c r="L888" s="33">
        <v>6401</v>
      </c>
      <c r="M888" s="150">
        <v>347633.85428800003</v>
      </c>
      <c r="N888" s="34">
        <v>-139473</v>
      </c>
      <c r="O888" s="34">
        <v>75914.038237847926</v>
      </c>
      <c r="P888" s="30">
        <v>242906.047288</v>
      </c>
      <c r="Q888" s="35">
        <v>21251.229042999999</v>
      </c>
      <c r="R888" s="36">
        <v>0</v>
      </c>
      <c r="S888" s="36">
        <v>8730.615270860495</v>
      </c>
      <c r="T888" s="36">
        <v>4071.384729139505</v>
      </c>
      <c r="U888" s="37">
        <v>12802.069034826374</v>
      </c>
      <c r="V888" s="38">
        <v>34053.298077826374</v>
      </c>
      <c r="W888" s="34">
        <v>276959.34536582639</v>
      </c>
      <c r="X888" s="34">
        <v>16369.903632860456</v>
      </c>
      <c r="Y888" s="33">
        <v>260589.44173296593</v>
      </c>
      <c r="Z888" s="144">
        <v>0</v>
      </c>
      <c r="AA888" s="34">
        <v>13612.519801235136</v>
      </c>
      <c r="AB888" s="34">
        <v>43203.505410573176</v>
      </c>
      <c r="AC888" s="34">
        <v>26831.15</v>
      </c>
      <c r="AD888" s="34">
        <v>6677.3772384762706</v>
      </c>
      <c r="AE888" s="34">
        <v>1085.01</v>
      </c>
      <c r="AF888" s="34">
        <v>91409.562450284589</v>
      </c>
      <c r="AG888" s="136">
        <v>70233</v>
      </c>
      <c r="AH888" s="34">
        <v>92066.192999999999</v>
      </c>
      <c r="AI888" s="34">
        <v>0</v>
      </c>
      <c r="AJ888" s="34">
        <v>21700</v>
      </c>
      <c r="AK888" s="34">
        <v>21700</v>
      </c>
      <c r="AL888" s="34">
        <v>70233</v>
      </c>
      <c r="AM888" s="34">
        <v>70366.192999999999</v>
      </c>
      <c r="AN888" s="34">
        <v>133.1929999999993</v>
      </c>
      <c r="AO888" s="34">
        <v>242906.047288</v>
      </c>
      <c r="AP888" s="34">
        <v>221072.854288</v>
      </c>
      <c r="AQ888" s="34">
        <v>21833.19299999997</v>
      </c>
      <c r="AR888" s="34">
        <v>-139473</v>
      </c>
      <c r="AS888" s="34">
        <v>0</v>
      </c>
    </row>
    <row r="889" spans="2:45" s="1" customFormat="1" ht="14.25" x14ac:dyDescent="0.2">
      <c r="B889" s="31" t="s">
        <v>4794</v>
      </c>
      <c r="C889" s="32" t="s">
        <v>2126</v>
      </c>
      <c r="D889" s="31" t="s">
        <v>2127</v>
      </c>
      <c r="E889" s="31" t="s">
        <v>13</v>
      </c>
      <c r="F889" s="31" t="s">
        <v>11</v>
      </c>
      <c r="G889" s="31" t="s">
        <v>19</v>
      </c>
      <c r="H889" s="31" t="s">
        <v>25</v>
      </c>
      <c r="I889" s="31" t="s">
        <v>10</v>
      </c>
      <c r="J889" s="31" t="s">
        <v>21</v>
      </c>
      <c r="K889" s="31" t="s">
        <v>2128</v>
      </c>
      <c r="L889" s="33">
        <v>806</v>
      </c>
      <c r="M889" s="150">
        <v>19641.657184</v>
      </c>
      <c r="N889" s="34">
        <v>-38762</v>
      </c>
      <c r="O889" s="34">
        <v>18263.246082105485</v>
      </c>
      <c r="P889" s="30">
        <v>-12308.691097600002</v>
      </c>
      <c r="Q889" s="35">
        <v>0</v>
      </c>
      <c r="R889" s="36">
        <v>12308.691097600002</v>
      </c>
      <c r="S889" s="36">
        <v>0</v>
      </c>
      <c r="T889" s="36">
        <v>14743.109934621107</v>
      </c>
      <c r="U889" s="37">
        <v>27051.946909145601</v>
      </c>
      <c r="V889" s="38">
        <v>27051.946909145601</v>
      </c>
      <c r="W889" s="34">
        <v>27051.946909145601</v>
      </c>
      <c r="X889" s="34">
        <v>18263.246082105485</v>
      </c>
      <c r="Y889" s="33">
        <v>8788.7008270401166</v>
      </c>
      <c r="Z889" s="144">
        <v>0</v>
      </c>
      <c r="AA889" s="34">
        <v>2489.3858168900915</v>
      </c>
      <c r="AB889" s="34">
        <v>3563.1806183636359</v>
      </c>
      <c r="AC889" s="34">
        <v>9002.7099999999991</v>
      </c>
      <c r="AD889" s="34">
        <v>0</v>
      </c>
      <c r="AE889" s="34">
        <v>0</v>
      </c>
      <c r="AF889" s="34">
        <v>15055.276435253727</v>
      </c>
      <c r="AG889" s="136">
        <v>10</v>
      </c>
      <c r="AH889" s="34">
        <v>9847.6517183999986</v>
      </c>
      <c r="AI889" s="34">
        <v>10</v>
      </c>
      <c r="AJ889" s="34">
        <v>1964.1657184000001</v>
      </c>
      <c r="AK889" s="34">
        <v>1954.1657184000001</v>
      </c>
      <c r="AL889" s="34">
        <v>0</v>
      </c>
      <c r="AM889" s="34">
        <v>7883.485999999999</v>
      </c>
      <c r="AN889" s="34">
        <v>7883.485999999999</v>
      </c>
      <c r="AO889" s="34">
        <v>-12308.691097600002</v>
      </c>
      <c r="AP889" s="34">
        <v>-22146.342816</v>
      </c>
      <c r="AQ889" s="34">
        <v>9837.6517183999986</v>
      </c>
      <c r="AR889" s="34">
        <v>-38762</v>
      </c>
      <c r="AS889" s="34">
        <v>0</v>
      </c>
    </row>
    <row r="890" spans="2:45" s="1" customFormat="1" ht="14.25" x14ac:dyDescent="0.2">
      <c r="B890" s="31" t="s">
        <v>4794</v>
      </c>
      <c r="C890" s="32" t="s">
        <v>2923</v>
      </c>
      <c r="D890" s="31" t="s">
        <v>2924</v>
      </c>
      <c r="E890" s="31" t="s">
        <v>13</v>
      </c>
      <c r="F890" s="31" t="s">
        <v>11</v>
      </c>
      <c r="G890" s="31" t="s">
        <v>19</v>
      </c>
      <c r="H890" s="31" t="s">
        <v>25</v>
      </c>
      <c r="I890" s="31" t="s">
        <v>10</v>
      </c>
      <c r="J890" s="31" t="s">
        <v>14</v>
      </c>
      <c r="K890" s="31" t="s">
        <v>2925</v>
      </c>
      <c r="L890" s="33">
        <v>7688</v>
      </c>
      <c r="M890" s="150">
        <v>235233.128256</v>
      </c>
      <c r="N890" s="34">
        <v>-177173</v>
      </c>
      <c r="O890" s="34">
        <v>127136.69446292373</v>
      </c>
      <c r="P890" s="30">
        <v>112474.01225600002</v>
      </c>
      <c r="Q890" s="35">
        <v>20723.718535</v>
      </c>
      <c r="R890" s="36">
        <v>0</v>
      </c>
      <c r="S890" s="36">
        <v>8344.2282457174897</v>
      </c>
      <c r="T890" s="36">
        <v>7031.7717542825103</v>
      </c>
      <c r="U890" s="37">
        <v>15376.082915129693</v>
      </c>
      <c r="V890" s="38">
        <v>36099.801450129693</v>
      </c>
      <c r="W890" s="34">
        <v>148573.8137061297</v>
      </c>
      <c r="X890" s="34">
        <v>16885.591347641195</v>
      </c>
      <c r="Y890" s="33">
        <v>131688.22235848851</v>
      </c>
      <c r="Z890" s="144">
        <v>0</v>
      </c>
      <c r="AA890" s="34">
        <v>32378.614357243983</v>
      </c>
      <c r="AB890" s="34">
        <v>55821.31714552451</v>
      </c>
      <c r="AC890" s="34">
        <v>32225.89</v>
      </c>
      <c r="AD890" s="34">
        <v>3175.6501586659901</v>
      </c>
      <c r="AE890" s="34">
        <v>1036.57</v>
      </c>
      <c r="AF890" s="34">
        <v>124638.04166143449</v>
      </c>
      <c r="AG890" s="136">
        <v>94092</v>
      </c>
      <c r="AH890" s="34">
        <v>106814.88400000001</v>
      </c>
      <c r="AI890" s="34">
        <v>11668</v>
      </c>
      <c r="AJ890" s="34">
        <v>22300.7</v>
      </c>
      <c r="AK890" s="34">
        <v>10632.7</v>
      </c>
      <c r="AL890" s="34">
        <v>82424</v>
      </c>
      <c r="AM890" s="34">
        <v>84514.184000000008</v>
      </c>
      <c r="AN890" s="34">
        <v>2090.1840000000084</v>
      </c>
      <c r="AO890" s="34">
        <v>112474.01225600002</v>
      </c>
      <c r="AP890" s="34">
        <v>99751.128256000011</v>
      </c>
      <c r="AQ890" s="34">
        <v>12722.884000000005</v>
      </c>
      <c r="AR890" s="34">
        <v>-177173</v>
      </c>
      <c r="AS890" s="34">
        <v>0</v>
      </c>
    </row>
    <row r="891" spans="2:45" s="1" customFormat="1" ht="14.25" x14ac:dyDescent="0.2">
      <c r="B891" s="31" t="s">
        <v>4794</v>
      </c>
      <c r="C891" s="32" t="s">
        <v>611</v>
      </c>
      <c r="D891" s="31" t="s">
        <v>612</v>
      </c>
      <c r="E891" s="31" t="s">
        <v>13</v>
      </c>
      <c r="F891" s="31" t="s">
        <v>11</v>
      </c>
      <c r="G891" s="31" t="s">
        <v>19</v>
      </c>
      <c r="H891" s="31" t="s">
        <v>25</v>
      </c>
      <c r="I891" s="31" t="s">
        <v>10</v>
      </c>
      <c r="J891" s="31" t="s">
        <v>12</v>
      </c>
      <c r="K891" s="31" t="s">
        <v>613</v>
      </c>
      <c r="L891" s="33">
        <v>4109</v>
      </c>
      <c r="M891" s="150">
        <v>265005.54067299998</v>
      </c>
      <c r="N891" s="34">
        <v>-114602</v>
      </c>
      <c r="O891" s="34">
        <v>85912.274440368215</v>
      </c>
      <c r="P891" s="30">
        <v>181068.25067299997</v>
      </c>
      <c r="Q891" s="35">
        <v>9560.2929399999994</v>
      </c>
      <c r="R891" s="36">
        <v>0</v>
      </c>
      <c r="S891" s="36">
        <v>0</v>
      </c>
      <c r="T891" s="36">
        <v>8218</v>
      </c>
      <c r="U891" s="37">
        <v>8218.04431559156</v>
      </c>
      <c r="V891" s="38">
        <v>17778.337255591559</v>
      </c>
      <c r="W891" s="34">
        <v>198846.58792859153</v>
      </c>
      <c r="X891" s="34">
        <v>0</v>
      </c>
      <c r="Y891" s="33">
        <v>198846.58792859153</v>
      </c>
      <c r="Z891" s="144">
        <v>0</v>
      </c>
      <c r="AA891" s="34">
        <v>5163.2873956686217</v>
      </c>
      <c r="AB891" s="34">
        <v>23349.461797419386</v>
      </c>
      <c r="AC891" s="34">
        <v>19359.080000000002</v>
      </c>
      <c r="AD891" s="34">
        <v>1044.972570725</v>
      </c>
      <c r="AE891" s="34">
        <v>1710.4</v>
      </c>
      <c r="AF891" s="34">
        <v>50627.201763813013</v>
      </c>
      <c r="AG891" s="136">
        <v>0</v>
      </c>
      <c r="AH891" s="34">
        <v>50859.71</v>
      </c>
      <c r="AI891" s="34">
        <v>0</v>
      </c>
      <c r="AJ891" s="34">
        <v>4880</v>
      </c>
      <c r="AK891" s="34">
        <v>4880</v>
      </c>
      <c r="AL891" s="34">
        <v>0</v>
      </c>
      <c r="AM891" s="34">
        <v>45979.71</v>
      </c>
      <c r="AN891" s="34">
        <v>45979.71</v>
      </c>
      <c r="AO891" s="34">
        <v>181068.25067299997</v>
      </c>
      <c r="AP891" s="34">
        <v>130208.54067299998</v>
      </c>
      <c r="AQ891" s="34">
        <v>50859.709999999992</v>
      </c>
      <c r="AR891" s="34">
        <v>-114602</v>
      </c>
      <c r="AS891" s="34">
        <v>0</v>
      </c>
    </row>
    <row r="892" spans="2:45" s="1" customFormat="1" ht="14.25" x14ac:dyDescent="0.2">
      <c r="B892" s="31" t="s">
        <v>4794</v>
      </c>
      <c r="C892" s="32" t="s">
        <v>57</v>
      </c>
      <c r="D892" s="31" t="s">
        <v>58</v>
      </c>
      <c r="E892" s="31" t="s">
        <v>13</v>
      </c>
      <c r="F892" s="31" t="s">
        <v>11</v>
      </c>
      <c r="G892" s="31" t="s">
        <v>19</v>
      </c>
      <c r="H892" s="31" t="s">
        <v>25</v>
      </c>
      <c r="I892" s="31" t="s">
        <v>10</v>
      </c>
      <c r="J892" s="31" t="s">
        <v>14</v>
      </c>
      <c r="K892" s="31" t="s">
        <v>59</v>
      </c>
      <c r="L892" s="33">
        <v>5367</v>
      </c>
      <c r="M892" s="150">
        <v>163736.450687</v>
      </c>
      <c r="N892" s="34">
        <v>-36484</v>
      </c>
      <c r="O892" s="34">
        <v>18372.318884123466</v>
      </c>
      <c r="P892" s="30">
        <v>94048.450687000004</v>
      </c>
      <c r="Q892" s="35">
        <v>9041.4001029999999</v>
      </c>
      <c r="R892" s="36">
        <v>0</v>
      </c>
      <c r="S892" s="36">
        <v>4398.9509588588317</v>
      </c>
      <c r="T892" s="36">
        <v>6335.0490411411683</v>
      </c>
      <c r="U892" s="37">
        <v>10734.057883129692</v>
      </c>
      <c r="V892" s="38">
        <v>19775.457986129692</v>
      </c>
      <c r="W892" s="34">
        <v>113823.9086731297</v>
      </c>
      <c r="X892" s="34">
        <v>8248.0330478588439</v>
      </c>
      <c r="Y892" s="33">
        <v>105575.87562527086</v>
      </c>
      <c r="Z892" s="144">
        <v>0</v>
      </c>
      <c r="AA892" s="34">
        <v>10462.370253865814</v>
      </c>
      <c r="AB892" s="34">
        <v>32587.231836318475</v>
      </c>
      <c r="AC892" s="34">
        <v>22496.92</v>
      </c>
      <c r="AD892" s="34">
        <v>7570.6384718762492</v>
      </c>
      <c r="AE892" s="34">
        <v>210.35</v>
      </c>
      <c r="AF892" s="34">
        <v>73327.510562060546</v>
      </c>
      <c r="AG892" s="136">
        <v>149011</v>
      </c>
      <c r="AH892" s="34">
        <v>153256</v>
      </c>
      <c r="AI892" s="34">
        <v>7720</v>
      </c>
      <c r="AJ892" s="34">
        <v>11965</v>
      </c>
      <c r="AK892" s="34">
        <v>4245</v>
      </c>
      <c r="AL892" s="34">
        <v>141291</v>
      </c>
      <c r="AM892" s="34">
        <v>141291</v>
      </c>
      <c r="AN892" s="34">
        <v>0</v>
      </c>
      <c r="AO892" s="34">
        <v>94048.450687000004</v>
      </c>
      <c r="AP892" s="34">
        <v>89803.450687000004</v>
      </c>
      <c r="AQ892" s="34">
        <v>4245</v>
      </c>
      <c r="AR892" s="34">
        <v>-36484</v>
      </c>
      <c r="AS892" s="34">
        <v>0</v>
      </c>
    </row>
    <row r="893" spans="2:45" s="1" customFormat="1" ht="14.25" x14ac:dyDescent="0.2">
      <c r="B893" s="31" t="s">
        <v>4794</v>
      </c>
      <c r="C893" s="32" t="s">
        <v>4335</v>
      </c>
      <c r="D893" s="31" t="s">
        <v>4336</v>
      </c>
      <c r="E893" s="31" t="s">
        <v>13</v>
      </c>
      <c r="F893" s="31" t="s">
        <v>11</v>
      </c>
      <c r="G893" s="31" t="s">
        <v>19</v>
      </c>
      <c r="H893" s="31" t="s">
        <v>25</v>
      </c>
      <c r="I893" s="31" t="s">
        <v>10</v>
      </c>
      <c r="J893" s="31" t="s">
        <v>12</v>
      </c>
      <c r="K893" s="31" t="s">
        <v>4337</v>
      </c>
      <c r="L893" s="33">
        <v>4938</v>
      </c>
      <c r="M893" s="150">
        <v>259879.96519900003</v>
      </c>
      <c r="N893" s="34">
        <v>-159523</v>
      </c>
      <c r="O893" s="34">
        <v>81385.879055294397</v>
      </c>
      <c r="P893" s="30">
        <v>135570.96519900003</v>
      </c>
      <c r="Q893" s="35">
        <v>20039.310196999999</v>
      </c>
      <c r="R893" s="36">
        <v>0</v>
      </c>
      <c r="S893" s="36">
        <v>9309.7515188607176</v>
      </c>
      <c r="T893" s="36">
        <v>566.24848113928238</v>
      </c>
      <c r="U893" s="37">
        <v>9876.0532563619181</v>
      </c>
      <c r="V893" s="38">
        <v>29915.363453361919</v>
      </c>
      <c r="W893" s="34">
        <v>165486.32865236193</v>
      </c>
      <c r="X893" s="34">
        <v>17455.784097860713</v>
      </c>
      <c r="Y893" s="33">
        <v>148030.54455450122</v>
      </c>
      <c r="Z893" s="144">
        <v>11545.19260449897</v>
      </c>
      <c r="AA893" s="34">
        <v>9234.8060156129231</v>
      </c>
      <c r="AB893" s="34">
        <v>28822.209895612174</v>
      </c>
      <c r="AC893" s="34">
        <v>20698.68</v>
      </c>
      <c r="AD893" s="34">
        <v>7402.6462025999999</v>
      </c>
      <c r="AE893" s="34">
        <v>3256.54</v>
      </c>
      <c r="AF893" s="34">
        <v>80960.07471832406</v>
      </c>
      <c r="AG893" s="136">
        <v>68271</v>
      </c>
      <c r="AH893" s="34">
        <v>68271</v>
      </c>
      <c r="AI893" s="34">
        <v>7612</v>
      </c>
      <c r="AJ893" s="34">
        <v>7612</v>
      </c>
      <c r="AK893" s="34">
        <v>0</v>
      </c>
      <c r="AL893" s="34">
        <v>60659</v>
      </c>
      <c r="AM893" s="34">
        <v>60659</v>
      </c>
      <c r="AN893" s="34">
        <v>0</v>
      </c>
      <c r="AO893" s="34">
        <v>135570.96519900003</v>
      </c>
      <c r="AP893" s="34">
        <v>135570.96519900003</v>
      </c>
      <c r="AQ893" s="34">
        <v>0</v>
      </c>
      <c r="AR893" s="34">
        <v>-159523</v>
      </c>
      <c r="AS893" s="34">
        <v>0</v>
      </c>
    </row>
    <row r="894" spans="2:45" s="1" customFormat="1" ht="14.25" x14ac:dyDescent="0.2">
      <c r="B894" s="31" t="s">
        <v>4794</v>
      </c>
      <c r="C894" s="32" t="s">
        <v>4623</v>
      </c>
      <c r="D894" s="31" t="s">
        <v>4624</v>
      </c>
      <c r="E894" s="31" t="s">
        <v>13</v>
      </c>
      <c r="F894" s="31" t="s">
        <v>11</v>
      </c>
      <c r="G894" s="31" t="s">
        <v>19</v>
      </c>
      <c r="H894" s="31" t="s">
        <v>25</v>
      </c>
      <c r="I894" s="31" t="s">
        <v>10</v>
      </c>
      <c r="J894" s="31" t="s">
        <v>12</v>
      </c>
      <c r="K894" s="31" t="s">
        <v>4625</v>
      </c>
      <c r="L894" s="33">
        <v>2497</v>
      </c>
      <c r="M894" s="150">
        <v>106740.06843300001</v>
      </c>
      <c r="N894" s="34">
        <v>-41399</v>
      </c>
      <c r="O894" s="34">
        <v>18317.511170023921</v>
      </c>
      <c r="P894" s="30">
        <v>84715.368433000011</v>
      </c>
      <c r="Q894" s="35">
        <v>6428.6060969999999</v>
      </c>
      <c r="R894" s="36">
        <v>0</v>
      </c>
      <c r="S894" s="36">
        <v>2909.1273348582599</v>
      </c>
      <c r="T894" s="36">
        <v>2084.8726651417401</v>
      </c>
      <c r="U894" s="37">
        <v>4994.0269301611397</v>
      </c>
      <c r="V894" s="38">
        <v>11422.63302716114</v>
      </c>
      <c r="W894" s="34">
        <v>96138.001460161147</v>
      </c>
      <c r="X894" s="34">
        <v>5454.6137528582622</v>
      </c>
      <c r="Y894" s="33">
        <v>90683.387707302885</v>
      </c>
      <c r="Z894" s="144">
        <v>0</v>
      </c>
      <c r="AA894" s="34">
        <v>3882.6192549871757</v>
      </c>
      <c r="AB894" s="34">
        <v>17621.728641196067</v>
      </c>
      <c r="AC894" s="34">
        <v>10816.759999999998</v>
      </c>
      <c r="AD894" s="34">
        <v>0</v>
      </c>
      <c r="AE894" s="34">
        <v>122.1</v>
      </c>
      <c r="AF894" s="34">
        <v>32443.207896183241</v>
      </c>
      <c r="AG894" s="136">
        <v>63126</v>
      </c>
      <c r="AH894" s="34">
        <v>64300.3</v>
      </c>
      <c r="AI894" s="34">
        <v>0</v>
      </c>
      <c r="AJ894" s="34">
        <v>1174.3</v>
      </c>
      <c r="AK894" s="34">
        <v>1174.3</v>
      </c>
      <c r="AL894" s="34">
        <v>63126</v>
      </c>
      <c r="AM894" s="34">
        <v>63126</v>
      </c>
      <c r="AN894" s="34">
        <v>0</v>
      </c>
      <c r="AO894" s="34">
        <v>84715.368433000011</v>
      </c>
      <c r="AP894" s="34">
        <v>83541.068433000008</v>
      </c>
      <c r="AQ894" s="34">
        <v>1174.3000000000029</v>
      </c>
      <c r="AR894" s="34">
        <v>-41399</v>
      </c>
      <c r="AS894" s="34">
        <v>0</v>
      </c>
    </row>
    <row r="895" spans="2:45" s="1" customFormat="1" ht="14.25" x14ac:dyDescent="0.2">
      <c r="B895" s="31" t="s">
        <v>4794</v>
      </c>
      <c r="C895" s="32" t="s">
        <v>4116</v>
      </c>
      <c r="D895" s="31" t="s">
        <v>4117</v>
      </c>
      <c r="E895" s="31" t="s">
        <v>13</v>
      </c>
      <c r="F895" s="31" t="s">
        <v>11</v>
      </c>
      <c r="G895" s="31" t="s">
        <v>19</v>
      </c>
      <c r="H895" s="31" t="s">
        <v>25</v>
      </c>
      <c r="I895" s="31" t="s">
        <v>10</v>
      </c>
      <c r="J895" s="31" t="s">
        <v>14</v>
      </c>
      <c r="K895" s="31" t="s">
        <v>4118</v>
      </c>
      <c r="L895" s="33">
        <v>6523</v>
      </c>
      <c r="M895" s="150">
        <v>308131.62002100004</v>
      </c>
      <c r="N895" s="34">
        <v>-176060</v>
      </c>
      <c r="O895" s="34">
        <v>70598.440340900153</v>
      </c>
      <c r="P895" s="30">
        <v>310064.62002100004</v>
      </c>
      <c r="Q895" s="35">
        <v>19050.713199000002</v>
      </c>
      <c r="R895" s="36">
        <v>0</v>
      </c>
      <c r="S895" s="36">
        <v>8157.6274914317046</v>
      </c>
      <c r="T895" s="36">
        <v>4888.3725085682954</v>
      </c>
      <c r="U895" s="37">
        <v>13046.070350597163</v>
      </c>
      <c r="V895" s="38">
        <v>32096.783549597167</v>
      </c>
      <c r="W895" s="34">
        <v>342161.40357059718</v>
      </c>
      <c r="X895" s="34">
        <v>15295.551546431729</v>
      </c>
      <c r="Y895" s="33">
        <v>326865.85202416545</v>
      </c>
      <c r="Z895" s="144">
        <v>0</v>
      </c>
      <c r="AA895" s="34">
        <v>18737.129124536761</v>
      </c>
      <c r="AB895" s="34">
        <v>63911.892771629879</v>
      </c>
      <c r="AC895" s="34">
        <v>27342.54</v>
      </c>
      <c r="AD895" s="34">
        <v>5113.05</v>
      </c>
      <c r="AE895" s="34">
        <v>1934.89</v>
      </c>
      <c r="AF895" s="34">
        <v>117039.50189616665</v>
      </c>
      <c r="AG895" s="136">
        <v>292140</v>
      </c>
      <c r="AH895" s="34">
        <v>310949</v>
      </c>
      <c r="AI895" s="34">
        <v>8191</v>
      </c>
      <c r="AJ895" s="34">
        <v>27000</v>
      </c>
      <c r="AK895" s="34">
        <v>18809</v>
      </c>
      <c r="AL895" s="34">
        <v>283949</v>
      </c>
      <c r="AM895" s="34">
        <v>283949</v>
      </c>
      <c r="AN895" s="34">
        <v>0</v>
      </c>
      <c r="AO895" s="34">
        <v>310064.62002100004</v>
      </c>
      <c r="AP895" s="34">
        <v>291255.62002100004</v>
      </c>
      <c r="AQ895" s="34">
        <v>18809</v>
      </c>
      <c r="AR895" s="34">
        <v>-176060</v>
      </c>
      <c r="AS895" s="34">
        <v>0</v>
      </c>
    </row>
    <row r="896" spans="2:45" s="1" customFormat="1" ht="14.25" x14ac:dyDescent="0.2">
      <c r="B896" s="31" t="s">
        <v>4794</v>
      </c>
      <c r="C896" s="32" t="s">
        <v>3019</v>
      </c>
      <c r="D896" s="31" t="s">
        <v>3020</v>
      </c>
      <c r="E896" s="31" t="s">
        <v>13</v>
      </c>
      <c r="F896" s="31" t="s">
        <v>11</v>
      </c>
      <c r="G896" s="31" t="s">
        <v>19</v>
      </c>
      <c r="H896" s="31" t="s">
        <v>25</v>
      </c>
      <c r="I896" s="31" t="s">
        <v>10</v>
      </c>
      <c r="J896" s="31" t="s">
        <v>14</v>
      </c>
      <c r="K896" s="31" t="s">
        <v>3021</v>
      </c>
      <c r="L896" s="33">
        <v>6964</v>
      </c>
      <c r="M896" s="150">
        <v>447515.75001000002</v>
      </c>
      <c r="N896" s="34">
        <v>-403715</v>
      </c>
      <c r="O896" s="34">
        <v>303056.00894997676</v>
      </c>
      <c r="P896" s="30">
        <v>274094.32501100004</v>
      </c>
      <c r="Q896" s="35">
        <v>31649.702416</v>
      </c>
      <c r="R896" s="36">
        <v>0</v>
      </c>
      <c r="S896" s="36">
        <v>10132.478010289606</v>
      </c>
      <c r="T896" s="36">
        <v>5251.5443390044184</v>
      </c>
      <c r="U896" s="37">
        <v>15384.105307684262</v>
      </c>
      <c r="V896" s="38">
        <v>47033.807723684266</v>
      </c>
      <c r="W896" s="34">
        <v>321128.13273468427</v>
      </c>
      <c r="X896" s="34">
        <v>25176.296051266312</v>
      </c>
      <c r="Y896" s="33">
        <v>295951.83668341796</v>
      </c>
      <c r="Z896" s="144">
        <v>0</v>
      </c>
      <c r="AA896" s="34">
        <v>17421.009582231945</v>
      </c>
      <c r="AB896" s="34">
        <v>49769.493801503435</v>
      </c>
      <c r="AC896" s="34">
        <v>29191.09</v>
      </c>
      <c r="AD896" s="34">
        <v>4489.5</v>
      </c>
      <c r="AE896" s="34">
        <v>4461.6899999999996</v>
      </c>
      <c r="AF896" s="34">
        <v>105332.78338373538</v>
      </c>
      <c r="AG896" s="136">
        <v>255423</v>
      </c>
      <c r="AH896" s="34">
        <v>300174.57500100002</v>
      </c>
      <c r="AI896" s="34">
        <v>0</v>
      </c>
      <c r="AJ896" s="34">
        <v>44751.575001000005</v>
      </c>
      <c r="AK896" s="34">
        <v>44751.575001000005</v>
      </c>
      <c r="AL896" s="34">
        <v>255423</v>
      </c>
      <c r="AM896" s="34">
        <v>255423</v>
      </c>
      <c r="AN896" s="34">
        <v>0</v>
      </c>
      <c r="AO896" s="34">
        <v>274094.32501100004</v>
      </c>
      <c r="AP896" s="34">
        <v>229342.75001000002</v>
      </c>
      <c r="AQ896" s="34">
        <v>44751.575001000019</v>
      </c>
      <c r="AR896" s="34">
        <v>-403715</v>
      </c>
      <c r="AS896" s="34">
        <v>0</v>
      </c>
    </row>
    <row r="897" spans="2:45" s="1" customFormat="1" ht="14.25" x14ac:dyDescent="0.2">
      <c r="B897" s="31" t="s">
        <v>4794</v>
      </c>
      <c r="C897" s="32" t="s">
        <v>1001</v>
      </c>
      <c r="D897" s="31" t="s">
        <v>1002</v>
      </c>
      <c r="E897" s="31" t="s">
        <v>13</v>
      </c>
      <c r="F897" s="31" t="s">
        <v>11</v>
      </c>
      <c r="G897" s="31" t="s">
        <v>19</v>
      </c>
      <c r="H897" s="31" t="s">
        <v>25</v>
      </c>
      <c r="I897" s="31" t="s">
        <v>10</v>
      </c>
      <c r="J897" s="31" t="s">
        <v>12</v>
      </c>
      <c r="K897" s="31" t="s">
        <v>1003</v>
      </c>
      <c r="L897" s="33">
        <v>1710</v>
      </c>
      <c r="M897" s="150">
        <v>169467.94466899999</v>
      </c>
      <c r="N897" s="34">
        <v>-100808</v>
      </c>
      <c r="O897" s="34">
        <v>80218.161147563631</v>
      </c>
      <c r="P897" s="30">
        <v>110049.74466899998</v>
      </c>
      <c r="Q897" s="35">
        <v>10511.428373999999</v>
      </c>
      <c r="R897" s="36">
        <v>0</v>
      </c>
      <c r="S897" s="36">
        <v>2002.8206331436263</v>
      </c>
      <c r="T897" s="36">
        <v>1417.1793668563737</v>
      </c>
      <c r="U897" s="37">
        <v>3420.0184423610531</v>
      </c>
      <c r="V897" s="38">
        <v>13931.446816361053</v>
      </c>
      <c r="W897" s="34">
        <v>123981.19148536104</v>
      </c>
      <c r="X897" s="34">
        <v>3755.2886871436349</v>
      </c>
      <c r="Y897" s="33">
        <v>120225.9027982174</v>
      </c>
      <c r="Z897" s="144">
        <v>0</v>
      </c>
      <c r="AA897" s="34">
        <v>1915.8585637396047</v>
      </c>
      <c r="AB897" s="34">
        <v>9510.0035720646683</v>
      </c>
      <c r="AC897" s="34">
        <v>10346.66</v>
      </c>
      <c r="AD897" s="34">
        <v>4155.3135301297998</v>
      </c>
      <c r="AE897" s="34">
        <v>0</v>
      </c>
      <c r="AF897" s="34">
        <v>25927.835665934072</v>
      </c>
      <c r="AG897" s="136">
        <v>37819</v>
      </c>
      <c r="AH897" s="34">
        <v>41389.800000000003</v>
      </c>
      <c r="AI897" s="34">
        <v>0</v>
      </c>
      <c r="AJ897" s="34">
        <v>3570.8</v>
      </c>
      <c r="AK897" s="34">
        <v>3570.8</v>
      </c>
      <c r="AL897" s="34">
        <v>37819</v>
      </c>
      <c r="AM897" s="34">
        <v>37819</v>
      </c>
      <c r="AN897" s="34">
        <v>0</v>
      </c>
      <c r="AO897" s="34">
        <v>110049.74466899998</v>
      </c>
      <c r="AP897" s="34">
        <v>106478.94466899997</v>
      </c>
      <c r="AQ897" s="34">
        <v>3570.8000000000029</v>
      </c>
      <c r="AR897" s="34">
        <v>-100808</v>
      </c>
      <c r="AS897" s="34">
        <v>0</v>
      </c>
    </row>
    <row r="898" spans="2:45" s="1" customFormat="1" ht="14.25" x14ac:dyDescent="0.2">
      <c r="B898" s="31" t="s">
        <v>4794</v>
      </c>
      <c r="C898" s="32" t="s">
        <v>2721</v>
      </c>
      <c r="D898" s="31" t="s">
        <v>2722</v>
      </c>
      <c r="E898" s="31" t="s">
        <v>13</v>
      </c>
      <c r="F898" s="31" t="s">
        <v>11</v>
      </c>
      <c r="G898" s="31" t="s">
        <v>19</v>
      </c>
      <c r="H898" s="31" t="s">
        <v>25</v>
      </c>
      <c r="I898" s="31" t="s">
        <v>10</v>
      </c>
      <c r="J898" s="31" t="s">
        <v>14</v>
      </c>
      <c r="K898" s="31" t="s">
        <v>2723</v>
      </c>
      <c r="L898" s="33">
        <v>6496</v>
      </c>
      <c r="M898" s="150">
        <v>372799.23649799998</v>
      </c>
      <c r="N898" s="34">
        <v>-275483.03999999998</v>
      </c>
      <c r="O898" s="34">
        <v>128454.90735447795</v>
      </c>
      <c r="P898" s="30">
        <v>277901.196498</v>
      </c>
      <c r="Q898" s="35">
        <v>21977.802396999999</v>
      </c>
      <c r="R898" s="36">
        <v>0</v>
      </c>
      <c r="S898" s="36">
        <v>8529.6381405747034</v>
      </c>
      <c r="T898" s="36">
        <v>4462.3618594252966</v>
      </c>
      <c r="U898" s="37">
        <v>12992.070059401987</v>
      </c>
      <c r="V898" s="38">
        <v>34969.872456401987</v>
      </c>
      <c r="W898" s="34">
        <v>312871.068954402</v>
      </c>
      <c r="X898" s="34">
        <v>15993.071513574687</v>
      </c>
      <c r="Y898" s="33">
        <v>296877.99744082731</v>
      </c>
      <c r="Z898" s="144">
        <v>0</v>
      </c>
      <c r="AA898" s="34">
        <v>27233.644011413126</v>
      </c>
      <c r="AB898" s="34">
        <v>47384.230697429259</v>
      </c>
      <c r="AC898" s="34">
        <v>27229.37</v>
      </c>
      <c r="AD898" s="34">
        <v>4579.6978299250004</v>
      </c>
      <c r="AE898" s="34">
        <v>206.75</v>
      </c>
      <c r="AF898" s="34">
        <v>106633.69253876738</v>
      </c>
      <c r="AG898" s="136">
        <v>405579</v>
      </c>
      <c r="AH898" s="34">
        <v>414419</v>
      </c>
      <c r="AI898" s="34">
        <v>0</v>
      </c>
      <c r="AJ898" s="34">
        <v>8840</v>
      </c>
      <c r="AK898" s="34">
        <v>8840</v>
      </c>
      <c r="AL898" s="34">
        <v>405579</v>
      </c>
      <c r="AM898" s="34">
        <v>405579</v>
      </c>
      <c r="AN898" s="34">
        <v>0</v>
      </c>
      <c r="AO898" s="34">
        <v>277901.196498</v>
      </c>
      <c r="AP898" s="34">
        <v>269061.196498</v>
      </c>
      <c r="AQ898" s="34">
        <v>8840</v>
      </c>
      <c r="AR898" s="34">
        <v>-275483.03999999998</v>
      </c>
      <c r="AS898" s="34">
        <v>0</v>
      </c>
    </row>
    <row r="899" spans="2:45" s="1" customFormat="1" ht="14.25" x14ac:dyDescent="0.2">
      <c r="B899" s="31" t="s">
        <v>4794</v>
      </c>
      <c r="C899" s="32" t="s">
        <v>1988</v>
      </c>
      <c r="D899" s="31" t="s">
        <v>1989</v>
      </c>
      <c r="E899" s="31" t="s">
        <v>13</v>
      </c>
      <c r="F899" s="31" t="s">
        <v>11</v>
      </c>
      <c r="G899" s="31" t="s">
        <v>19</v>
      </c>
      <c r="H899" s="31" t="s">
        <v>25</v>
      </c>
      <c r="I899" s="31" t="s">
        <v>10</v>
      </c>
      <c r="J899" s="31" t="s">
        <v>12</v>
      </c>
      <c r="K899" s="31" t="s">
        <v>1990</v>
      </c>
      <c r="L899" s="33">
        <v>1688</v>
      </c>
      <c r="M899" s="150">
        <v>63709.649042000005</v>
      </c>
      <c r="N899" s="34">
        <v>-123277</v>
      </c>
      <c r="O899" s="34">
        <v>112273.28516067492</v>
      </c>
      <c r="P899" s="30">
        <v>-37685.330957999999</v>
      </c>
      <c r="Q899" s="35">
        <v>3655.9416080000001</v>
      </c>
      <c r="R899" s="36">
        <v>37685.330957999999</v>
      </c>
      <c r="S899" s="36">
        <v>2437.0945611437933</v>
      </c>
      <c r="T899" s="36">
        <v>91099.951510408049</v>
      </c>
      <c r="U899" s="37">
        <v>131223.08464664404</v>
      </c>
      <c r="V899" s="38">
        <v>134879.02625464404</v>
      </c>
      <c r="W899" s="34">
        <v>134879.02625464404</v>
      </c>
      <c r="X899" s="34">
        <v>115319.35359581874</v>
      </c>
      <c r="Y899" s="33">
        <v>19559.672658825293</v>
      </c>
      <c r="Z899" s="144">
        <v>0</v>
      </c>
      <c r="AA899" s="34">
        <v>2375.6925523327932</v>
      </c>
      <c r="AB899" s="34">
        <v>22633.312419161342</v>
      </c>
      <c r="AC899" s="34">
        <v>7075.61</v>
      </c>
      <c r="AD899" s="34">
        <v>1238.9304037500001</v>
      </c>
      <c r="AE899" s="34">
        <v>2180.2800000000002</v>
      </c>
      <c r="AF899" s="34">
        <v>35503.825375244131</v>
      </c>
      <c r="AG899" s="136">
        <v>0</v>
      </c>
      <c r="AH899" s="34">
        <v>21882.019999999997</v>
      </c>
      <c r="AI899" s="34">
        <v>0</v>
      </c>
      <c r="AJ899" s="34">
        <v>2993.3</v>
      </c>
      <c r="AK899" s="34">
        <v>2993.3</v>
      </c>
      <c r="AL899" s="34">
        <v>0</v>
      </c>
      <c r="AM899" s="34">
        <v>18888.719999999998</v>
      </c>
      <c r="AN899" s="34">
        <v>18888.719999999998</v>
      </c>
      <c r="AO899" s="34">
        <v>-37685.330957999999</v>
      </c>
      <c r="AP899" s="34">
        <v>-59567.350957999995</v>
      </c>
      <c r="AQ899" s="34">
        <v>21882.019999999997</v>
      </c>
      <c r="AR899" s="34">
        <v>-123277</v>
      </c>
      <c r="AS899" s="34">
        <v>0</v>
      </c>
    </row>
    <row r="900" spans="2:45" s="1" customFormat="1" ht="14.25" x14ac:dyDescent="0.2">
      <c r="B900" s="31" t="s">
        <v>4794</v>
      </c>
      <c r="C900" s="32" t="s">
        <v>1934</v>
      </c>
      <c r="D900" s="31" t="s">
        <v>1935</v>
      </c>
      <c r="E900" s="31" t="s">
        <v>13</v>
      </c>
      <c r="F900" s="31" t="s">
        <v>11</v>
      </c>
      <c r="G900" s="31" t="s">
        <v>19</v>
      </c>
      <c r="H900" s="31" t="s">
        <v>25</v>
      </c>
      <c r="I900" s="31" t="s">
        <v>10</v>
      </c>
      <c r="J900" s="31" t="s">
        <v>12</v>
      </c>
      <c r="K900" s="31" t="s">
        <v>1936</v>
      </c>
      <c r="L900" s="33">
        <v>2316</v>
      </c>
      <c r="M900" s="150">
        <v>108360.023354</v>
      </c>
      <c r="N900" s="34">
        <v>-1769</v>
      </c>
      <c r="O900" s="34">
        <v>0</v>
      </c>
      <c r="P900" s="30">
        <v>111338.06335400001</v>
      </c>
      <c r="Q900" s="35">
        <v>2064.9229519999999</v>
      </c>
      <c r="R900" s="36">
        <v>0</v>
      </c>
      <c r="S900" s="36">
        <v>100.88896457146731</v>
      </c>
      <c r="T900" s="36">
        <v>4531.1110354285329</v>
      </c>
      <c r="U900" s="37">
        <v>4632.02497807497</v>
      </c>
      <c r="V900" s="38">
        <v>6696.9479300749699</v>
      </c>
      <c r="W900" s="34">
        <v>118035.01128407498</v>
      </c>
      <c r="X900" s="34">
        <v>189.16680857146275</v>
      </c>
      <c r="Y900" s="33">
        <v>117845.84447550352</v>
      </c>
      <c r="Z900" s="144">
        <v>0</v>
      </c>
      <c r="AA900" s="34">
        <v>3338.7470548768279</v>
      </c>
      <c r="AB900" s="34">
        <v>14297.905374464688</v>
      </c>
      <c r="AC900" s="34">
        <v>9708.01</v>
      </c>
      <c r="AD900" s="34">
        <v>1577.3927313499996</v>
      </c>
      <c r="AE900" s="34">
        <v>3780.6</v>
      </c>
      <c r="AF900" s="34">
        <v>32702.655160691513</v>
      </c>
      <c r="AG900" s="136">
        <v>0</v>
      </c>
      <c r="AH900" s="34">
        <v>29446.039999999997</v>
      </c>
      <c r="AI900" s="34">
        <v>0</v>
      </c>
      <c r="AJ900" s="34">
        <v>3530</v>
      </c>
      <c r="AK900" s="34">
        <v>3530</v>
      </c>
      <c r="AL900" s="34">
        <v>0</v>
      </c>
      <c r="AM900" s="34">
        <v>25916.039999999997</v>
      </c>
      <c r="AN900" s="34">
        <v>25916.039999999997</v>
      </c>
      <c r="AO900" s="34">
        <v>111338.06335400001</v>
      </c>
      <c r="AP900" s="34">
        <v>81892.023354000019</v>
      </c>
      <c r="AQ900" s="34">
        <v>29446.040000000008</v>
      </c>
      <c r="AR900" s="34">
        <v>-1769</v>
      </c>
      <c r="AS900" s="34">
        <v>0</v>
      </c>
    </row>
    <row r="901" spans="2:45" s="1" customFormat="1" ht="14.25" x14ac:dyDescent="0.2">
      <c r="B901" s="31" t="s">
        <v>4794</v>
      </c>
      <c r="C901" s="32" t="s">
        <v>1547</v>
      </c>
      <c r="D901" s="31" t="s">
        <v>1548</v>
      </c>
      <c r="E901" s="31" t="s">
        <v>13</v>
      </c>
      <c r="F901" s="31" t="s">
        <v>11</v>
      </c>
      <c r="G901" s="31" t="s">
        <v>19</v>
      </c>
      <c r="H901" s="31" t="s">
        <v>25</v>
      </c>
      <c r="I901" s="31" t="s">
        <v>10</v>
      </c>
      <c r="J901" s="31" t="s">
        <v>16</v>
      </c>
      <c r="K901" s="31" t="s">
        <v>1549</v>
      </c>
      <c r="L901" s="33">
        <v>16437</v>
      </c>
      <c r="M901" s="150">
        <v>477357.94536500005</v>
      </c>
      <c r="N901" s="34">
        <v>-366061</v>
      </c>
      <c r="O901" s="34">
        <v>105415.11030105916</v>
      </c>
      <c r="P901" s="30">
        <v>433691.94536500005</v>
      </c>
      <c r="Q901" s="35">
        <v>25869.622090000001</v>
      </c>
      <c r="R901" s="36">
        <v>0</v>
      </c>
      <c r="S901" s="36">
        <v>13775.791946291005</v>
      </c>
      <c r="T901" s="36">
        <v>19098.208053708993</v>
      </c>
      <c r="U901" s="37">
        <v>32874.177273151246</v>
      </c>
      <c r="V901" s="38">
        <v>58743.799363151251</v>
      </c>
      <c r="W901" s="34">
        <v>492435.7447281513</v>
      </c>
      <c r="X901" s="34">
        <v>25829.609899291012</v>
      </c>
      <c r="Y901" s="33">
        <v>466606.13482886029</v>
      </c>
      <c r="Z901" s="144">
        <v>0</v>
      </c>
      <c r="AA901" s="34">
        <v>18324.830840498769</v>
      </c>
      <c r="AB901" s="34">
        <v>136590.27734721603</v>
      </c>
      <c r="AC901" s="34">
        <v>68899.19</v>
      </c>
      <c r="AD901" s="34">
        <v>7485.3895240652882</v>
      </c>
      <c r="AE901" s="34">
        <v>3904.62</v>
      </c>
      <c r="AF901" s="34">
        <v>235204.30771178007</v>
      </c>
      <c r="AG901" s="136">
        <v>425492</v>
      </c>
      <c r="AH901" s="34">
        <v>444032</v>
      </c>
      <c r="AI901" s="34">
        <v>0</v>
      </c>
      <c r="AJ901" s="34">
        <v>18540</v>
      </c>
      <c r="AK901" s="34">
        <v>18540</v>
      </c>
      <c r="AL901" s="34">
        <v>425492</v>
      </c>
      <c r="AM901" s="34">
        <v>425492</v>
      </c>
      <c r="AN901" s="34">
        <v>0</v>
      </c>
      <c r="AO901" s="34">
        <v>433691.94536500005</v>
      </c>
      <c r="AP901" s="34">
        <v>415151.94536500005</v>
      </c>
      <c r="AQ901" s="34">
        <v>18540</v>
      </c>
      <c r="AR901" s="34">
        <v>-366061</v>
      </c>
      <c r="AS901" s="34">
        <v>0</v>
      </c>
    </row>
    <row r="902" spans="2:45" s="1" customFormat="1" ht="14.25" x14ac:dyDescent="0.2">
      <c r="B902" s="31" t="s">
        <v>4794</v>
      </c>
      <c r="C902" s="32" t="s">
        <v>859</v>
      </c>
      <c r="D902" s="31" t="s">
        <v>860</v>
      </c>
      <c r="E902" s="31" t="s">
        <v>13</v>
      </c>
      <c r="F902" s="31" t="s">
        <v>11</v>
      </c>
      <c r="G902" s="31" t="s">
        <v>19</v>
      </c>
      <c r="H902" s="31" t="s">
        <v>25</v>
      </c>
      <c r="I902" s="31" t="s">
        <v>10</v>
      </c>
      <c r="J902" s="31" t="s">
        <v>12</v>
      </c>
      <c r="K902" s="31" t="s">
        <v>861</v>
      </c>
      <c r="L902" s="33">
        <v>1107</v>
      </c>
      <c r="M902" s="150">
        <v>84089.620839999989</v>
      </c>
      <c r="N902" s="34">
        <v>-66619</v>
      </c>
      <c r="O902" s="34">
        <v>27907.951773929773</v>
      </c>
      <c r="P902" s="30">
        <v>51187.620839999989</v>
      </c>
      <c r="Q902" s="35">
        <v>4756.1451200000001</v>
      </c>
      <c r="R902" s="36">
        <v>0</v>
      </c>
      <c r="S902" s="36">
        <v>1432.9644297148359</v>
      </c>
      <c r="T902" s="36">
        <v>781.03557028516411</v>
      </c>
      <c r="U902" s="37">
        <v>2214.011939002155</v>
      </c>
      <c r="V902" s="38">
        <v>6970.1570590021547</v>
      </c>
      <c r="W902" s="34">
        <v>58157.777899002147</v>
      </c>
      <c r="X902" s="34">
        <v>2686.8083057148324</v>
      </c>
      <c r="Y902" s="33">
        <v>55470.969593287315</v>
      </c>
      <c r="Z902" s="144">
        <v>0</v>
      </c>
      <c r="AA902" s="34">
        <v>5389.627080937782</v>
      </c>
      <c r="AB902" s="34">
        <v>5213.5204396454001</v>
      </c>
      <c r="AC902" s="34">
        <v>8023.59</v>
      </c>
      <c r="AD902" s="34">
        <v>373.17702799999989</v>
      </c>
      <c r="AE902" s="34">
        <v>0</v>
      </c>
      <c r="AF902" s="34">
        <v>18999.91454858318</v>
      </c>
      <c r="AG902" s="136">
        <v>68044</v>
      </c>
      <c r="AH902" s="34">
        <v>68044</v>
      </c>
      <c r="AI902" s="34">
        <v>10038</v>
      </c>
      <c r="AJ902" s="34">
        <v>10038</v>
      </c>
      <c r="AK902" s="34">
        <v>0</v>
      </c>
      <c r="AL902" s="34">
        <v>58006</v>
      </c>
      <c r="AM902" s="34">
        <v>58006</v>
      </c>
      <c r="AN902" s="34">
        <v>0</v>
      </c>
      <c r="AO902" s="34">
        <v>51187.620839999989</v>
      </c>
      <c r="AP902" s="34">
        <v>51187.620839999989</v>
      </c>
      <c r="AQ902" s="34">
        <v>0</v>
      </c>
      <c r="AR902" s="34">
        <v>-66619</v>
      </c>
      <c r="AS902" s="34">
        <v>0</v>
      </c>
    </row>
    <row r="903" spans="2:45" s="1" customFormat="1" ht="14.25" x14ac:dyDescent="0.2">
      <c r="B903" s="31" t="s">
        <v>4794</v>
      </c>
      <c r="C903" s="32" t="s">
        <v>1352</v>
      </c>
      <c r="D903" s="31" t="s">
        <v>1353</v>
      </c>
      <c r="E903" s="31" t="s">
        <v>13</v>
      </c>
      <c r="F903" s="31" t="s">
        <v>11</v>
      </c>
      <c r="G903" s="31" t="s">
        <v>19</v>
      </c>
      <c r="H903" s="31" t="s">
        <v>25</v>
      </c>
      <c r="I903" s="31" t="s">
        <v>10</v>
      </c>
      <c r="J903" s="31" t="s">
        <v>14</v>
      </c>
      <c r="K903" s="31" t="s">
        <v>1354</v>
      </c>
      <c r="L903" s="33">
        <v>5382</v>
      </c>
      <c r="M903" s="150">
        <v>258835.63933800001</v>
      </c>
      <c r="N903" s="34">
        <v>-114077</v>
      </c>
      <c r="O903" s="34">
        <v>40282.714982524762</v>
      </c>
      <c r="P903" s="30">
        <v>199666.63933799998</v>
      </c>
      <c r="Q903" s="35">
        <v>17393.540845</v>
      </c>
      <c r="R903" s="36">
        <v>0</v>
      </c>
      <c r="S903" s="36">
        <v>7531.8252948600357</v>
      </c>
      <c r="T903" s="36">
        <v>3232.1747051399643</v>
      </c>
      <c r="U903" s="37">
        <v>10764.058044904787</v>
      </c>
      <c r="V903" s="38">
        <v>28157.598889904788</v>
      </c>
      <c r="W903" s="34">
        <v>227824.23822790477</v>
      </c>
      <c r="X903" s="34">
        <v>14122.17242786003</v>
      </c>
      <c r="Y903" s="33">
        <v>213702.06580004474</v>
      </c>
      <c r="Z903" s="144">
        <v>0</v>
      </c>
      <c r="AA903" s="34">
        <v>9269.6323297333383</v>
      </c>
      <c r="AB903" s="34">
        <v>39479.550889476755</v>
      </c>
      <c r="AC903" s="34">
        <v>22559.8</v>
      </c>
      <c r="AD903" s="34">
        <v>8521.1828867083095</v>
      </c>
      <c r="AE903" s="34">
        <v>0</v>
      </c>
      <c r="AF903" s="34">
        <v>79830.166105918397</v>
      </c>
      <c r="AG903" s="136">
        <v>145394</v>
      </c>
      <c r="AH903" s="34">
        <v>145394</v>
      </c>
      <c r="AI903" s="34">
        <v>28774</v>
      </c>
      <c r="AJ903" s="34">
        <v>28774</v>
      </c>
      <c r="AK903" s="34">
        <v>0</v>
      </c>
      <c r="AL903" s="34">
        <v>116620</v>
      </c>
      <c r="AM903" s="34">
        <v>116620</v>
      </c>
      <c r="AN903" s="34">
        <v>0</v>
      </c>
      <c r="AO903" s="34">
        <v>199666.63933799998</v>
      </c>
      <c r="AP903" s="34">
        <v>199666.63933799998</v>
      </c>
      <c r="AQ903" s="34">
        <v>0</v>
      </c>
      <c r="AR903" s="34">
        <v>-114077</v>
      </c>
      <c r="AS903" s="34">
        <v>0</v>
      </c>
    </row>
    <row r="904" spans="2:45" s="1" customFormat="1" ht="14.25" x14ac:dyDescent="0.2">
      <c r="B904" s="31" t="s">
        <v>4794</v>
      </c>
      <c r="C904" s="32" t="s">
        <v>2263</v>
      </c>
      <c r="D904" s="31" t="s">
        <v>2264</v>
      </c>
      <c r="E904" s="31" t="s">
        <v>13</v>
      </c>
      <c r="F904" s="31" t="s">
        <v>11</v>
      </c>
      <c r="G904" s="31" t="s">
        <v>19</v>
      </c>
      <c r="H904" s="31" t="s">
        <v>25</v>
      </c>
      <c r="I904" s="31" t="s">
        <v>10</v>
      </c>
      <c r="J904" s="31" t="s">
        <v>12</v>
      </c>
      <c r="K904" s="31" t="s">
        <v>2265</v>
      </c>
      <c r="L904" s="33">
        <v>1239</v>
      </c>
      <c r="M904" s="150">
        <v>107410.635071</v>
      </c>
      <c r="N904" s="34">
        <v>-53473</v>
      </c>
      <c r="O904" s="34">
        <v>35279.931255282747</v>
      </c>
      <c r="P904" s="30">
        <v>47464.635070999997</v>
      </c>
      <c r="Q904" s="35">
        <v>5357.8868259999999</v>
      </c>
      <c r="R904" s="36">
        <v>0</v>
      </c>
      <c r="S904" s="36">
        <v>1147.2289062861548</v>
      </c>
      <c r="T904" s="36">
        <v>1330.7710937138452</v>
      </c>
      <c r="U904" s="37">
        <v>2478.0133626230086</v>
      </c>
      <c r="V904" s="38">
        <v>7835.9001886230089</v>
      </c>
      <c r="W904" s="34">
        <v>55300.535259623008</v>
      </c>
      <c r="X904" s="34">
        <v>2151.0541992861545</v>
      </c>
      <c r="Y904" s="33">
        <v>53149.481060336853</v>
      </c>
      <c r="Z904" s="144">
        <v>0</v>
      </c>
      <c r="AA904" s="34">
        <v>13980.653063015265</v>
      </c>
      <c r="AB904" s="34">
        <v>5636.4934102763327</v>
      </c>
      <c r="AC904" s="34">
        <v>6721.18</v>
      </c>
      <c r="AD904" s="34">
        <v>0</v>
      </c>
      <c r="AE904" s="34">
        <v>0</v>
      </c>
      <c r="AF904" s="34">
        <v>26338.3264732916</v>
      </c>
      <c r="AG904" s="136">
        <v>42440</v>
      </c>
      <c r="AH904" s="34">
        <v>50040</v>
      </c>
      <c r="AI904" s="34">
        <v>0</v>
      </c>
      <c r="AJ904" s="34">
        <v>7600</v>
      </c>
      <c r="AK904" s="34">
        <v>7600</v>
      </c>
      <c r="AL904" s="34">
        <v>42440</v>
      </c>
      <c r="AM904" s="34">
        <v>42440</v>
      </c>
      <c r="AN904" s="34">
        <v>0</v>
      </c>
      <c r="AO904" s="34">
        <v>47464.635070999997</v>
      </c>
      <c r="AP904" s="34">
        <v>39864.635070999997</v>
      </c>
      <c r="AQ904" s="34">
        <v>7600</v>
      </c>
      <c r="AR904" s="34">
        <v>-53473</v>
      </c>
      <c r="AS904" s="34">
        <v>0</v>
      </c>
    </row>
    <row r="905" spans="2:45" s="1" customFormat="1" ht="14.25" x14ac:dyDescent="0.2">
      <c r="B905" s="31" t="s">
        <v>4794</v>
      </c>
      <c r="C905" s="32" t="s">
        <v>1121</v>
      </c>
      <c r="D905" s="31" t="s">
        <v>1122</v>
      </c>
      <c r="E905" s="31" t="s">
        <v>13</v>
      </c>
      <c r="F905" s="31" t="s">
        <v>11</v>
      </c>
      <c r="G905" s="31" t="s">
        <v>19</v>
      </c>
      <c r="H905" s="31" t="s">
        <v>25</v>
      </c>
      <c r="I905" s="31" t="s">
        <v>10</v>
      </c>
      <c r="J905" s="31" t="s">
        <v>12</v>
      </c>
      <c r="K905" s="31" t="s">
        <v>1123</v>
      </c>
      <c r="L905" s="33">
        <v>2450</v>
      </c>
      <c r="M905" s="150">
        <v>192702.76065000001</v>
      </c>
      <c r="N905" s="34">
        <v>-33808</v>
      </c>
      <c r="O905" s="34">
        <v>4624.3503252947694</v>
      </c>
      <c r="P905" s="30">
        <v>126361.96065000002</v>
      </c>
      <c r="Q905" s="35">
        <v>6385.6039689999998</v>
      </c>
      <c r="R905" s="36">
        <v>0</v>
      </c>
      <c r="S905" s="36">
        <v>2493.7601977152431</v>
      </c>
      <c r="T905" s="36">
        <v>2406.2398022847569</v>
      </c>
      <c r="U905" s="37">
        <v>4900.0264232658365</v>
      </c>
      <c r="V905" s="38">
        <v>11285.630392265837</v>
      </c>
      <c r="W905" s="34">
        <v>137647.59104226585</v>
      </c>
      <c r="X905" s="34">
        <v>4675.8003707152384</v>
      </c>
      <c r="Y905" s="33">
        <v>132971.79067155061</v>
      </c>
      <c r="Z905" s="144">
        <v>0</v>
      </c>
      <c r="AA905" s="34">
        <v>14476.503472968456</v>
      </c>
      <c r="AB905" s="34">
        <v>13031.068038106381</v>
      </c>
      <c r="AC905" s="34">
        <v>10269.700000000001</v>
      </c>
      <c r="AD905" s="34">
        <v>1005</v>
      </c>
      <c r="AE905" s="34">
        <v>336.27</v>
      </c>
      <c r="AF905" s="34">
        <v>39118.541511074836</v>
      </c>
      <c r="AG905" s="136">
        <v>62010</v>
      </c>
      <c r="AH905" s="34">
        <v>65094.2</v>
      </c>
      <c r="AI905" s="34">
        <v>0</v>
      </c>
      <c r="AJ905" s="34">
        <v>3084.2000000000003</v>
      </c>
      <c r="AK905" s="34">
        <v>3084.2000000000003</v>
      </c>
      <c r="AL905" s="34">
        <v>62010</v>
      </c>
      <c r="AM905" s="34">
        <v>62010</v>
      </c>
      <c r="AN905" s="34">
        <v>0</v>
      </c>
      <c r="AO905" s="34">
        <v>126361.96065000002</v>
      </c>
      <c r="AP905" s="34">
        <v>123277.76065000003</v>
      </c>
      <c r="AQ905" s="34">
        <v>3084.1999999999971</v>
      </c>
      <c r="AR905" s="34">
        <v>-33808</v>
      </c>
      <c r="AS905" s="34">
        <v>0</v>
      </c>
    </row>
    <row r="906" spans="2:45" s="1" customFormat="1" ht="14.25" x14ac:dyDescent="0.2">
      <c r="B906" s="31" t="s">
        <v>4794</v>
      </c>
      <c r="C906" s="32" t="s">
        <v>2836</v>
      </c>
      <c r="D906" s="31" t="s">
        <v>2837</v>
      </c>
      <c r="E906" s="31" t="s">
        <v>13</v>
      </c>
      <c r="F906" s="31" t="s">
        <v>11</v>
      </c>
      <c r="G906" s="31" t="s">
        <v>19</v>
      </c>
      <c r="H906" s="31" t="s">
        <v>25</v>
      </c>
      <c r="I906" s="31" t="s">
        <v>10</v>
      </c>
      <c r="J906" s="31" t="s">
        <v>14</v>
      </c>
      <c r="K906" s="31" t="s">
        <v>2838</v>
      </c>
      <c r="L906" s="33">
        <v>5234</v>
      </c>
      <c r="M906" s="150">
        <v>237288.69072299998</v>
      </c>
      <c r="N906" s="34">
        <v>-102338</v>
      </c>
      <c r="O906" s="34">
        <v>14912.754807603456</v>
      </c>
      <c r="P906" s="30">
        <v>169951.69072299998</v>
      </c>
      <c r="Q906" s="35">
        <v>16033.081961</v>
      </c>
      <c r="R906" s="36">
        <v>0</v>
      </c>
      <c r="S906" s="36">
        <v>12137.947962290376</v>
      </c>
      <c r="T906" s="36">
        <v>-90.247904761306927</v>
      </c>
      <c r="U906" s="37">
        <v>12047.765024790566</v>
      </c>
      <c r="V906" s="38">
        <v>28080.846985790566</v>
      </c>
      <c r="W906" s="34">
        <v>198032.53770879054</v>
      </c>
      <c r="X906" s="34">
        <v>22758.652429290349</v>
      </c>
      <c r="Y906" s="33">
        <v>175273.88527950019</v>
      </c>
      <c r="Z906" s="144">
        <v>0</v>
      </c>
      <c r="AA906" s="34">
        <v>24016.893551421977</v>
      </c>
      <c r="AB906" s="34">
        <v>37101.87520767525</v>
      </c>
      <c r="AC906" s="34">
        <v>21939.43</v>
      </c>
      <c r="AD906" s="34">
        <v>9250.4950428250013</v>
      </c>
      <c r="AE906" s="34">
        <v>189.77</v>
      </c>
      <c r="AF906" s="34">
        <v>92498.463801922233</v>
      </c>
      <c r="AG906" s="136">
        <v>97958</v>
      </c>
      <c r="AH906" s="34">
        <v>113642</v>
      </c>
      <c r="AI906" s="34">
        <v>0</v>
      </c>
      <c r="AJ906" s="34">
        <v>15684</v>
      </c>
      <c r="AK906" s="34">
        <v>15684</v>
      </c>
      <c r="AL906" s="34">
        <v>97958</v>
      </c>
      <c r="AM906" s="34">
        <v>97958</v>
      </c>
      <c r="AN906" s="34">
        <v>0</v>
      </c>
      <c r="AO906" s="34">
        <v>169951.69072299998</v>
      </c>
      <c r="AP906" s="34">
        <v>154267.69072299998</v>
      </c>
      <c r="AQ906" s="34">
        <v>15684</v>
      </c>
      <c r="AR906" s="34">
        <v>-102338</v>
      </c>
      <c r="AS906" s="34">
        <v>0</v>
      </c>
    </row>
    <row r="907" spans="2:45" s="1" customFormat="1" ht="14.25" x14ac:dyDescent="0.2">
      <c r="B907" s="31" t="s">
        <v>4794</v>
      </c>
      <c r="C907" s="32" t="s">
        <v>153</v>
      </c>
      <c r="D907" s="31" t="s">
        <v>154</v>
      </c>
      <c r="E907" s="31" t="s">
        <v>13</v>
      </c>
      <c r="F907" s="31" t="s">
        <v>11</v>
      </c>
      <c r="G907" s="31" t="s">
        <v>19</v>
      </c>
      <c r="H907" s="31" t="s">
        <v>25</v>
      </c>
      <c r="I907" s="31" t="s">
        <v>10</v>
      </c>
      <c r="J907" s="31" t="s">
        <v>14</v>
      </c>
      <c r="K907" s="31" t="s">
        <v>155</v>
      </c>
      <c r="L907" s="33">
        <v>6922</v>
      </c>
      <c r="M907" s="150">
        <v>363113.223375</v>
      </c>
      <c r="N907" s="34">
        <v>-132977.53999999998</v>
      </c>
      <c r="O907" s="34">
        <v>58446.666786816211</v>
      </c>
      <c r="P907" s="30">
        <v>294568.48337500001</v>
      </c>
      <c r="Q907" s="35">
        <v>25223.534068000001</v>
      </c>
      <c r="R907" s="36">
        <v>0</v>
      </c>
      <c r="S907" s="36">
        <v>8690.5049954319093</v>
      </c>
      <c r="T907" s="36">
        <v>5153.4950045680907</v>
      </c>
      <c r="U907" s="37">
        <v>13844.074653814741</v>
      </c>
      <c r="V907" s="38">
        <v>39067.608721814744</v>
      </c>
      <c r="W907" s="34">
        <v>333636.09209681477</v>
      </c>
      <c r="X907" s="34">
        <v>16294.696866431972</v>
      </c>
      <c r="Y907" s="33">
        <v>317341.3952303828</v>
      </c>
      <c r="Z907" s="144">
        <v>0</v>
      </c>
      <c r="AA907" s="34">
        <v>8949.4947476113957</v>
      </c>
      <c r="AB907" s="34">
        <v>48416.159851236662</v>
      </c>
      <c r="AC907" s="34">
        <v>29015.040000000001</v>
      </c>
      <c r="AD907" s="34">
        <v>7310.7851459010271</v>
      </c>
      <c r="AE907" s="34">
        <v>524.17999999999995</v>
      </c>
      <c r="AF907" s="34">
        <v>94215.659744749079</v>
      </c>
      <c r="AG907" s="136">
        <v>111512</v>
      </c>
      <c r="AH907" s="34">
        <v>126638.8</v>
      </c>
      <c r="AI907" s="34">
        <v>0</v>
      </c>
      <c r="AJ907" s="34">
        <v>15126.800000000001</v>
      </c>
      <c r="AK907" s="34">
        <v>15126.800000000001</v>
      </c>
      <c r="AL907" s="34">
        <v>111512</v>
      </c>
      <c r="AM907" s="34">
        <v>111512</v>
      </c>
      <c r="AN907" s="34">
        <v>0</v>
      </c>
      <c r="AO907" s="34">
        <v>294568.48337500001</v>
      </c>
      <c r="AP907" s="34">
        <v>279441.68337500002</v>
      </c>
      <c r="AQ907" s="34">
        <v>15126.799999999988</v>
      </c>
      <c r="AR907" s="34">
        <v>-296288.53999999998</v>
      </c>
      <c r="AS907" s="34">
        <v>163311</v>
      </c>
    </row>
    <row r="908" spans="2:45" s="1" customFormat="1" ht="14.25" x14ac:dyDescent="0.2">
      <c r="B908" s="31" t="s">
        <v>4794</v>
      </c>
      <c r="C908" s="32" t="s">
        <v>23</v>
      </c>
      <c r="D908" s="31" t="s">
        <v>24</v>
      </c>
      <c r="E908" s="31" t="s">
        <v>13</v>
      </c>
      <c r="F908" s="31" t="s">
        <v>11</v>
      </c>
      <c r="G908" s="31" t="s">
        <v>19</v>
      </c>
      <c r="H908" s="31" t="s">
        <v>25</v>
      </c>
      <c r="I908" s="31" t="s">
        <v>10</v>
      </c>
      <c r="J908" s="31" t="s">
        <v>14</v>
      </c>
      <c r="K908" s="31" t="s">
        <v>26</v>
      </c>
      <c r="L908" s="33">
        <v>8545</v>
      </c>
      <c r="M908" s="150">
        <v>266197.09923000005</v>
      </c>
      <c r="N908" s="34">
        <v>-212000</v>
      </c>
      <c r="O908" s="34">
        <v>89129.97779215996</v>
      </c>
      <c r="P908" s="30">
        <v>160665.09923000005</v>
      </c>
      <c r="Q908" s="35">
        <v>19061.520860000001</v>
      </c>
      <c r="R908" s="36">
        <v>0</v>
      </c>
      <c r="S908" s="36">
        <v>11634.557285718754</v>
      </c>
      <c r="T908" s="36">
        <v>5455.4427142812456</v>
      </c>
      <c r="U908" s="37">
        <v>17090.092157880234</v>
      </c>
      <c r="V908" s="38">
        <v>36151.613017880234</v>
      </c>
      <c r="W908" s="34">
        <v>196816.71224788029</v>
      </c>
      <c r="X908" s="34">
        <v>21814.794910718803</v>
      </c>
      <c r="Y908" s="33">
        <v>175001.91733716149</v>
      </c>
      <c r="Z908" s="144">
        <v>0</v>
      </c>
      <c r="AA908" s="34">
        <v>10142.976513535983</v>
      </c>
      <c r="AB908" s="34">
        <v>65056.266729023817</v>
      </c>
      <c r="AC908" s="34">
        <v>38549.39</v>
      </c>
      <c r="AD908" s="34">
        <v>3705.16</v>
      </c>
      <c r="AE908" s="34">
        <v>725.22</v>
      </c>
      <c r="AF908" s="34">
        <v>118179.0132425598</v>
      </c>
      <c r="AG908" s="136">
        <v>155327</v>
      </c>
      <c r="AH908" s="34">
        <v>167227</v>
      </c>
      <c r="AI908" s="34">
        <v>0</v>
      </c>
      <c r="AJ908" s="34">
        <v>11900</v>
      </c>
      <c r="AK908" s="34">
        <v>11900</v>
      </c>
      <c r="AL908" s="34">
        <v>155327</v>
      </c>
      <c r="AM908" s="34">
        <v>155327</v>
      </c>
      <c r="AN908" s="34">
        <v>0</v>
      </c>
      <c r="AO908" s="34">
        <v>160665.09923000005</v>
      </c>
      <c r="AP908" s="34">
        <v>148765.09923000005</v>
      </c>
      <c r="AQ908" s="34">
        <v>11900</v>
      </c>
      <c r="AR908" s="34">
        <v>-212000</v>
      </c>
      <c r="AS908" s="34">
        <v>0</v>
      </c>
    </row>
    <row r="909" spans="2:45" s="1" customFormat="1" ht="14.25" x14ac:dyDescent="0.2">
      <c r="B909" s="31" t="s">
        <v>4794</v>
      </c>
      <c r="C909" s="32" t="s">
        <v>250</v>
      </c>
      <c r="D909" s="31" t="s">
        <v>251</v>
      </c>
      <c r="E909" s="31" t="s">
        <v>13</v>
      </c>
      <c r="F909" s="31" t="s">
        <v>11</v>
      </c>
      <c r="G909" s="31" t="s">
        <v>19</v>
      </c>
      <c r="H909" s="31" t="s">
        <v>25</v>
      </c>
      <c r="I909" s="31" t="s">
        <v>10</v>
      </c>
      <c r="J909" s="31" t="s">
        <v>12</v>
      </c>
      <c r="K909" s="31" t="s">
        <v>252</v>
      </c>
      <c r="L909" s="33">
        <v>4110</v>
      </c>
      <c r="M909" s="150">
        <v>344549.73920300003</v>
      </c>
      <c r="N909" s="34">
        <v>-152104</v>
      </c>
      <c r="O909" s="34">
        <v>40637.508251059058</v>
      </c>
      <c r="P909" s="30">
        <v>239991.63920300003</v>
      </c>
      <c r="Q909" s="35">
        <v>11895.435262000001</v>
      </c>
      <c r="R909" s="36">
        <v>0</v>
      </c>
      <c r="S909" s="36">
        <v>5250.9130742877305</v>
      </c>
      <c r="T909" s="36">
        <v>2969.0869257122695</v>
      </c>
      <c r="U909" s="37">
        <v>8220.0443263765665</v>
      </c>
      <c r="V909" s="38">
        <v>20115.479588376569</v>
      </c>
      <c r="W909" s="34">
        <v>260107.11879137659</v>
      </c>
      <c r="X909" s="34">
        <v>9845.4620142877393</v>
      </c>
      <c r="Y909" s="33">
        <v>250261.65677708885</v>
      </c>
      <c r="Z909" s="144">
        <v>0</v>
      </c>
      <c r="AA909" s="34">
        <v>7457.1772144376155</v>
      </c>
      <c r="AB909" s="34">
        <v>27355.358574212481</v>
      </c>
      <c r="AC909" s="34">
        <v>17227.939999999999</v>
      </c>
      <c r="AD909" s="34">
        <v>3497.009288172565</v>
      </c>
      <c r="AE909" s="34">
        <v>848.59</v>
      </c>
      <c r="AF909" s="34">
        <v>56386.075076822664</v>
      </c>
      <c r="AG909" s="136">
        <v>38459</v>
      </c>
      <c r="AH909" s="34">
        <v>51860.9</v>
      </c>
      <c r="AI909" s="34">
        <v>0</v>
      </c>
      <c r="AJ909" s="34">
        <v>5870</v>
      </c>
      <c r="AK909" s="34">
        <v>5870</v>
      </c>
      <c r="AL909" s="34">
        <v>38459</v>
      </c>
      <c r="AM909" s="34">
        <v>45990.9</v>
      </c>
      <c r="AN909" s="34">
        <v>7531.9000000000015</v>
      </c>
      <c r="AO909" s="34">
        <v>239991.63920300003</v>
      </c>
      <c r="AP909" s="34">
        <v>226589.73920300003</v>
      </c>
      <c r="AQ909" s="34">
        <v>13401.899999999994</v>
      </c>
      <c r="AR909" s="34">
        <v>-152104</v>
      </c>
      <c r="AS909" s="34">
        <v>0</v>
      </c>
    </row>
    <row r="910" spans="2:45" s="1" customFormat="1" ht="14.25" x14ac:dyDescent="0.2">
      <c r="B910" s="31" t="s">
        <v>4794</v>
      </c>
      <c r="C910" s="32" t="s">
        <v>4089</v>
      </c>
      <c r="D910" s="31" t="s">
        <v>4090</v>
      </c>
      <c r="E910" s="31" t="s">
        <v>13</v>
      </c>
      <c r="F910" s="31" t="s">
        <v>11</v>
      </c>
      <c r="G910" s="31" t="s">
        <v>19</v>
      </c>
      <c r="H910" s="31" t="s">
        <v>25</v>
      </c>
      <c r="I910" s="31" t="s">
        <v>10</v>
      </c>
      <c r="J910" s="31" t="s">
        <v>14</v>
      </c>
      <c r="K910" s="31" t="s">
        <v>4091</v>
      </c>
      <c r="L910" s="33">
        <v>6855</v>
      </c>
      <c r="M910" s="150">
        <v>382437.12567400001</v>
      </c>
      <c r="N910" s="34">
        <v>-304104</v>
      </c>
      <c r="O910" s="34">
        <v>182786.62471256393</v>
      </c>
      <c r="P910" s="30">
        <v>299637.83824140002</v>
      </c>
      <c r="Q910" s="35">
        <v>25253.819235999999</v>
      </c>
      <c r="R910" s="36">
        <v>0</v>
      </c>
      <c r="S910" s="36">
        <v>10699.670500575536</v>
      </c>
      <c r="T910" s="36">
        <v>3010.3294994244643</v>
      </c>
      <c r="U910" s="37">
        <v>13710.073931219309</v>
      </c>
      <c r="V910" s="38">
        <v>38963.893167219307</v>
      </c>
      <c r="W910" s="34">
        <v>338601.73140861932</v>
      </c>
      <c r="X910" s="34">
        <v>20061.882188575575</v>
      </c>
      <c r="Y910" s="33">
        <v>318539.84922004375</v>
      </c>
      <c r="Z910" s="144">
        <v>0</v>
      </c>
      <c r="AA910" s="34">
        <v>22354.72396249793</v>
      </c>
      <c r="AB910" s="34">
        <v>49778.884726243014</v>
      </c>
      <c r="AC910" s="34">
        <v>28734.19</v>
      </c>
      <c r="AD910" s="34">
        <v>5032.708126775</v>
      </c>
      <c r="AE910" s="34">
        <v>1187.3</v>
      </c>
      <c r="AF910" s="34">
        <v>107087.80681551596</v>
      </c>
      <c r="AG910" s="136">
        <v>237219</v>
      </c>
      <c r="AH910" s="34">
        <v>275462.71256740001</v>
      </c>
      <c r="AI910" s="34">
        <v>0</v>
      </c>
      <c r="AJ910" s="34">
        <v>38243.712567400005</v>
      </c>
      <c r="AK910" s="34">
        <v>38243.712567400005</v>
      </c>
      <c r="AL910" s="34">
        <v>237219</v>
      </c>
      <c r="AM910" s="34">
        <v>237219</v>
      </c>
      <c r="AN910" s="34">
        <v>0</v>
      </c>
      <c r="AO910" s="34">
        <v>299637.83824140002</v>
      </c>
      <c r="AP910" s="34">
        <v>261394.12567400001</v>
      </c>
      <c r="AQ910" s="34">
        <v>38243.712567400013</v>
      </c>
      <c r="AR910" s="34">
        <v>-304104</v>
      </c>
      <c r="AS910" s="34">
        <v>0</v>
      </c>
    </row>
    <row r="911" spans="2:45" s="1" customFormat="1" ht="14.25" x14ac:dyDescent="0.2">
      <c r="B911" s="31" t="s">
        <v>4794</v>
      </c>
      <c r="C911" s="32" t="s">
        <v>2413</v>
      </c>
      <c r="D911" s="31" t="s">
        <v>2414</v>
      </c>
      <c r="E911" s="31" t="s">
        <v>13</v>
      </c>
      <c r="F911" s="31" t="s">
        <v>11</v>
      </c>
      <c r="G911" s="31" t="s">
        <v>19</v>
      </c>
      <c r="H911" s="31" t="s">
        <v>25</v>
      </c>
      <c r="I911" s="31" t="s">
        <v>10</v>
      </c>
      <c r="J911" s="31" t="s">
        <v>12</v>
      </c>
      <c r="K911" s="31" t="s">
        <v>2415</v>
      </c>
      <c r="L911" s="33">
        <v>1513</v>
      </c>
      <c r="M911" s="150">
        <v>136815.97097300002</v>
      </c>
      <c r="N911" s="34">
        <v>-83981</v>
      </c>
      <c r="O911" s="34">
        <v>57008.585089984263</v>
      </c>
      <c r="P911" s="30">
        <v>45221.470973000018</v>
      </c>
      <c r="Q911" s="35">
        <v>8865.1187659999996</v>
      </c>
      <c r="R911" s="36">
        <v>0</v>
      </c>
      <c r="S911" s="36">
        <v>2447.8875165723684</v>
      </c>
      <c r="T911" s="36">
        <v>4167.6933105325552</v>
      </c>
      <c r="U911" s="37">
        <v>6615.6165016459145</v>
      </c>
      <c r="V911" s="38">
        <v>15480.735267645914</v>
      </c>
      <c r="W911" s="34">
        <v>60702.20624064593</v>
      </c>
      <c r="X911" s="34">
        <v>9653.6860215566048</v>
      </c>
      <c r="Y911" s="33">
        <v>51048.520219089325</v>
      </c>
      <c r="Z911" s="144">
        <v>0</v>
      </c>
      <c r="AA911" s="34">
        <v>4467.2443534084841</v>
      </c>
      <c r="AB911" s="34">
        <v>11167.644797606734</v>
      </c>
      <c r="AC911" s="34">
        <v>6342.06</v>
      </c>
      <c r="AD911" s="34">
        <v>2522.9759479625</v>
      </c>
      <c r="AE911" s="34">
        <v>66</v>
      </c>
      <c r="AF911" s="34">
        <v>24565.925098977717</v>
      </c>
      <c r="AG911" s="136">
        <v>47144</v>
      </c>
      <c r="AH911" s="34">
        <v>48772.5</v>
      </c>
      <c r="AI911" s="34">
        <v>0</v>
      </c>
      <c r="AJ911" s="34">
        <v>1628.5</v>
      </c>
      <c r="AK911" s="34">
        <v>1628.5</v>
      </c>
      <c r="AL911" s="34">
        <v>47144</v>
      </c>
      <c r="AM911" s="34">
        <v>47144</v>
      </c>
      <c r="AN911" s="34">
        <v>0</v>
      </c>
      <c r="AO911" s="34">
        <v>45221.470973000018</v>
      </c>
      <c r="AP911" s="34">
        <v>43592.970973000018</v>
      </c>
      <c r="AQ911" s="34">
        <v>1628.5</v>
      </c>
      <c r="AR911" s="34">
        <v>-83981</v>
      </c>
      <c r="AS911" s="34">
        <v>0</v>
      </c>
    </row>
    <row r="912" spans="2:45" s="1" customFormat="1" ht="14.25" x14ac:dyDescent="0.2">
      <c r="B912" s="31" t="s">
        <v>4794</v>
      </c>
      <c r="C912" s="32" t="s">
        <v>3204</v>
      </c>
      <c r="D912" s="31" t="s">
        <v>3205</v>
      </c>
      <c r="E912" s="31" t="s">
        <v>13</v>
      </c>
      <c r="F912" s="31" t="s">
        <v>11</v>
      </c>
      <c r="G912" s="31" t="s">
        <v>19</v>
      </c>
      <c r="H912" s="31" t="s">
        <v>25</v>
      </c>
      <c r="I912" s="31" t="s">
        <v>10</v>
      </c>
      <c r="J912" s="31" t="s">
        <v>16</v>
      </c>
      <c r="K912" s="31" t="s">
        <v>3206</v>
      </c>
      <c r="L912" s="33">
        <v>11777</v>
      </c>
      <c r="M912" s="150">
        <v>315593.349736</v>
      </c>
      <c r="N912" s="34">
        <v>-641</v>
      </c>
      <c r="O912" s="34">
        <v>0</v>
      </c>
      <c r="P912" s="30">
        <v>224138.349736</v>
      </c>
      <c r="Q912" s="35">
        <v>11840.997676000001</v>
      </c>
      <c r="R912" s="36">
        <v>0</v>
      </c>
      <c r="S912" s="36">
        <v>13530.065042290911</v>
      </c>
      <c r="T912" s="36">
        <v>10023.934957709089</v>
      </c>
      <c r="U912" s="37">
        <v>23554.127015021124</v>
      </c>
      <c r="V912" s="38">
        <v>35395.124691021127</v>
      </c>
      <c r="W912" s="34">
        <v>259533.47442702114</v>
      </c>
      <c r="X912" s="34">
        <v>25368.871954290924</v>
      </c>
      <c r="Y912" s="33">
        <v>234164.60247273021</v>
      </c>
      <c r="Z912" s="144">
        <v>0</v>
      </c>
      <c r="AA912" s="34">
        <v>4246.8213271296463</v>
      </c>
      <c r="AB912" s="34">
        <v>123030.75130652661</v>
      </c>
      <c r="AC912" s="34">
        <v>49365.8</v>
      </c>
      <c r="AD912" s="34">
        <v>6240.5879948067995</v>
      </c>
      <c r="AE912" s="34">
        <v>289.27</v>
      </c>
      <c r="AF912" s="34">
        <v>183173.23062846303</v>
      </c>
      <c r="AG912" s="136">
        <v>188782</v>
      </c>
      <c r="AH912" s="34">
        <v>192958</v>
      </c>
      <c r="AI912" s="34">
        <v>24374</v>
      </c>
      <c r="AJ912" s="34">
        <v>28550</v>
      </c>
      <c r="AK912" s="34">
        <v>4176</v>
      </c>
      <c r="AL912" s="34">
        <v>164408</v>
      </c>
      <c r="AM912" s="34">
        <v>164408</v>
      </c>
      <c r="AN912" s="34">
        <v>0</v>
      </c>
      <c r="AO912" s="34">
        <v>224138.349736</v>
      </c>
      <c r="AP912" s="34">
        <v>219962.349736</v>
      </c>
      <c r="AQ912" s="34">
        <v>4176</v>
      </c>
      <c r="AR912" s="34">
        <v>-641</v>
      </c>
      <c r="AS912" s="34">
        <v>0</v>
      </c>
    </row>
    <row r="913" spans="2:45" s="1" customFormat="1" ht="14.25" x14ac:dyDescent="0.2">
      <c r="B913" s="31" t="s">
        <v>4794</v>
      </c>
      <c r="C913" s="32" t="s">
        <v>1097</v>
      </c>
      <c r="D913" s="31" t="s">
        <v>1098</v>
      </c>
      <c r="E913" s="31" t="s">
        <v>13</v>
      </c>
      <c r="F913" s="31" t="s">
        <v>11</v>
      </c>
      <c r="G913" s="31" t="s">
        <v>19</v>
      </c>
      <c r="H913" s="31" t="s">
        <v>25</v>
      </c>
      <c r="I913" s="31" t="s">
        <v>10</v>
      </c>
      <c r="J913" s="31" t="s">
        <v>12</v>
      </c>
      <c r="K913" s="31" t="s">
        <v>1099</v>
      </c>
      <c r="L913" s="33">
        <v>1229</v>
      </c>
      <c r="M913" s="150">
        <v>71175.536464999997</v>
      </c>
      <c r="N913" s="34">
        <v>-33132</v>
      </c>
      <c r="O913" s="34">
        <v>0</v>
      </c>
      <c r="P913" s="30">
        <v>55354.046464999999</v>
      </c>
      <c r="Q913" s="35">
        <v>4107.6891729999998</v>
      </c>
      <c r="R913" s="36">
        <v>0</v>
      </c>
      <c r="S913" s="36">
        <v>1694.9713565720795</v>
      </c>
      <c r="T913" s="36">
        <v>763.02864342792054</v>
      </c>
      <c r="U913" s="37">
        <v>2458.0132547729436</v>
      </c>
      <c r="V913" s="38">
        <v>6565.7024277729433</v>
      </c>
      <c r="W913" s="34">
        <v>61919.748892772943</v>
      </c>
      <c r="X913" s="34">
        <v>3178.0712935720803</v>
      </c>
      <c r="Y913" s="33">
        <v>58741.677599200862</v>
      </c>
      <c r="Z913" s="144">
        <v>0</v>
      </c>
      <c r="AA913" s="34">
        <v>14662.173622142607</v>
      </c>
      <c r="AB913" s="34">
        <v>6192.5362611638029</v>
      </c>
      <c r="AC913" s="34">
        <v>8041.59</v>
      </c>
      <c r="AD913" s="34">
        <v>0</v>
      </c>
      <c r="AE913" s="34">
        <v>138.72999999999999</v>
      </c>
      <c r="AF913" s="34">
        <v>29035.029883306408</v>
      </c>
      <c r="AG913" s="136">
        <v>9200</v>
      </c>
      <c r="AH913" s="34">
        <v>17662.510000000002</v>
      </c>
      <c r="AI913" s="34">
        <v>0</v>
      </c>
      <c r="AJ913" s="34">
        <v>3910</v>
      </c>
      <c r="AK913" s="34">
        <v>3910</v>
      </c>
      <c r="AL913" s="34">
        <v>9200</v>
      </c>
      <c r="AM913" s="34">
        <v>13752.51</v>
      </c>
      <c r="AN913" s="34">
        <v>4552.51</v>
      </c>
      <c r="AO913" s="34">
        <v>55354.046464999999</v>
      </c>
      <c r="AP913" s="34">
        <v>46891.536464999997</v>
      </c>
      <c r="AQ913" s="34">
        <v>8462.510000000002</v>
      </c>
      <c r="AR913" s="34">
        <v>-33132</v>
      </c>
      <c r="AS913" s="34">
        <v>0</v>
      </c>
    </row>
    <row r="914" spans="2:45" s="1" customFormat="1" ht="14.25" x14ac:dyDescent="0.2">
      <c r="B914" s="31" t="s">
        <v>4794</v>
      </c>
      <c r="C914" s="32" t="s">
        <v>1073</v>
      </c>
      <c r="D914" s="31" t="s">
        <v>1074</v>
      </c>
      <c r="E914" s="31" t="s">
        <v>13</v>
      </c>
      <c r="F914" s="31" t="s">
        <v>11</v>
      </c>
      <c r="G914" s="31" t="s">
        <v>19</v>
      </c>
      <c r="H914" s="31" t="s">
        <v>25</v>
      </c>
      <c r="I914" s="31" t="s">
        <v>10</v>
      </c>
      <c r="J914" s="31" t="s">
        <v>12</v>
      </c>
      <c r="K914" s="31" t="s">
        <v>1075</v>
      </c>
      <c r="L914" s="33">
        <v>1672</v>
      </c>
      <c r="M914" s="150">
        <v>73127.615414</v>
      </c>
      <c r="N914" s="34">
        <v>-51105</v>
      </c>
      <c r="O914" s="34">
        <v>12866.939756476902</v>
      </c>
      <c r="P914" s="30">
        <v>41591.295414</v>
      </c>
      <c r="Q914" s="35">
        <v>6479.1838120000002</v>
      </c>
      <c r="R914" s="36">
        <v>0</v>
      </c>
      <c r="S914" s="36">
        <v>2355.0000285723327</v>
      </c>
      <c r="T914" s="36">
        <v>988.99997142766733</v>
      </c>
      <c r="U914" s="37">
        <v>3344.0180325308074</v>
      </c>
      <c r="V914" s="38">
        <v>9823.2018445308076</v>
      </c>
      <c r="W914" s="34">
        <v>51414.497258530806</v>
      </c>
      <c r="X914" s="34">
        <v>4415.6250535723375</v>
      </c>
      <c r="Y914" s="33">
        <v>46998.872204958469</v>
      </c>
      <c r="Z914" s="144">
        <v>0</v>
      </c>
      <c r="AA914" s="34">
        <v>5160.8900143012143</v>
      </c>
      <c r="AB914" s="34">
        <v>7419.9507814833623</v>
      </c>
      <c r="AC914" s="34">
        <v>7008.54</v>
      </c>
      <c r="AD914" s="34">
        <v>2904.2875116999994</v>
      </c>
      <c r="AE914" s="34">
        <v>0</v>
      </c>
      <c r="AF914" s="34">
        <v>22493.668307484579</v>
      </c>
      <c r="AG914" s="136">
        <v>13907</v>
      </c>
      <c r="AH914" s="34">
        <v>20024.68</v>
      </c>
      <c r="AI914" s="34">
        <v>0</v>
      </c>
      <c r="AJ914" s="34">
        <v>1315</v>
      </c>
      <c r="AK914" s="34">
        <v>1315</v>
      </c>
      <c r="AL914" s="34">
        <v>13907</v>
      </c>
      <c r="AM914" s="34">
        <v>18709.68</v>
      </c>
      <c r="AN914" s="34">
        <v>4802.68</v>
      </c>
      <c r="AO914" s="34">
        <v>41591.295414</v>
      </c>
      <c r="AP914" s="34">
        <v>35473.615414</v>
      </c>
      <c r="AQ914" s="34">
        <v>6117.68</v>
      </c>
      <c r="AR914" s="34">
        <v>-51105</v>
      </c>
      <c r="AS914" s="34">
        <v>0</v>
      </c>
    </row>
    <row r="915" spans="2:45" s="1" customFormat="1" ht="14.25" x14ac:dyDescent="0.2">
      <c r="B915" s="31" t="s">
        <v>4794</v>
      </c>
      <c r="C915" s="32" t="s">
        <v>1770</v>
      </c>
      <c r="D915" s="31" t="s">
        <v>1771</v>
      </c>
      <c r="E915" s="31" t="s">
        <v>13</v>
      </c>
      <c r="F915" s="31" t="s">
        <v>11</v>
      </c>
      <c r="G915" s="31" t="s">
        <v>19</v>
      </c>
      <c r="H915" s="31" t="s">
        <v>25</v>
      </c>
      <c r="I915" s="31" t="s">
        <v>10</v>
      </c>
      <c r="J915" s="31" t="s">
        <v>12</v>
      </c>
      <c r="K915" s="31" t="s">
        <v>1772</v>
      </c>
      <c r="L915" s="33">
        <v>1127</v>
      </c>
      <c r="M915" s="150">
        <v>32424.456451999999</v>
      </c>
      <c r="N915" s="34">
        <v>-31155</v>
      </c>
      <c r="O915" s="34">
        <v>14133.281510722003</v>
      </c>
      <c r="P915" s="30">
        <v>42646.456451999999</v>
      </c>
      <c r="Q915" s="35">
        <v>1421.533038</v>
      </c>
      <c r="R915" s="36">
        <v>0</v>
      </c>
      <c r="S915" s="36">
        <v>911.76497714320726</v>
      </c>
      <c r="T915" s="36">
        <v>1342.2350228567927</v>
      </c>
      <c r="U915" s="37">
        <v>2254.0121547022845</v>
      </c>
      <c r="V915" s="38">
        <v>3675.5451927022846</v>
      </c>
      <c r="W915" s="34">
        <v>46322.001644702286</v>
      </c>
      <c r="X915" s="34">
        <v>1709.5593321432025</v>
      </c>
      <c r="Y915" s="33">
        <v>44612.442312559084</v>
      </c>
      <c r="Z915" s="144">
        <v>0</v>
      </c>
      <c r="AA915" s="34">
        <v>2122.5489641098779</v>
      </c>
      <c r="AB915" s="34">
        <v>6996.8268569014563</v>
      </c>
      <c r="AC915" s="34">
        <v>4724.0600000000004</v>
      </c>
      <c r="AD915" s="34">
        <v>2130.5</v>
      </c>
      <c r="AE915" s="34">
        <v>0</v>
      </c>
      <c r="AF915" s="34">
        <v>15973.935821011335</v>
      </c>
      <c r="AG915" s="136">
        <v>40277</v>
      </c>
      <c r="AH915" s="34">
        <v>41377</v>
      </c>
      <c r="AI915" s="34">
        <v>0</v>
      </c>
      <c r="AJ915" s="34">
        <v>1100</v>
      </c>
      <c r="AK915" s="34">
        <v>1100</v>
      </c>
      <c r="AL915" s="34">
        <v>40277</v>
      </c>
      <c r="AM915" s="34">
        <v>40277</v>
      </c>
      <c r="AN915" s="34">
        <v>0</v>
      </c>
      <c r="AO915" s="34">
        <v>42646.456451999999</v>
      </c>
      <c r="AP915" s="34">
        <v>41546.456451999999</v>
      </c>
      <c r="AQ915" s="34">
        <v>1100</v>
      </c>
      <c r="AR915" s="34">
        <v>-31155</v>
      </c>
      <c r="AS915" s="34">
        <v>0</v>
      </c>
    </row>
    <row r="916" spans="2:45" s="1" customFormat="1" ht="14.25" x14ac:dyDescent="0.2">
      <c r="B916" s="31" t="s">
        <v>4794</v>
      </c>
      <c r="C916" s="32" t="s">
        <v>3940</v>
      </c>
      <c r="D916" s="31" t="s">
        <v>3941</v>
      </c>
      <c r="E916" s="31" t="s">
        <v>13</v>
      </c>
      <c r="F916" s="31" t="s">
        <v>11</v>
      </c>
      <c r="G916" s="31" t="s">
        <v>19</v>
      </c>
      <c r="H916" s="31" t="s">
        <v>25</v>
      </c>
      <c r="I916" s="31" t="s">
        <v>10</v>
      </c>
      <c r="J916" s="31" t="s">
        <v>14</v>
      </c>
      <c r="K916" s="31" t="s">
        <v>3942</v>
      </c>
      <c r="L916" s="33">
        <v>7201</v>
      </c>
      <c r="M916" s="150">
        <v>480069.64370599994</v>
      </c>
      <c r="N916" s="34">
        <v>-243684.4</v>
      </c>
      <c r="O916" s="34">
        <v>109073.02791473843</v>
      </c>
      <c r="P916" s="30">
        <v>137723.20807659999</v>
      </c>
      <c r="Q916" s="35">
        <v>32094.403263</v>
      </c>
      <c r="R916" s="36">
        <v>0</v>
      </c>
      <c r="S916" s="36">
        <v>5789.5621897165083</v>
      </c>
      <c r="T916" s="36">
        <v>8612.4378102834926</v>
      </c>
      <c r="U916" s="37">
        <v>14402.077662831545</v>
      </c>
      <c r="V916" s="38">
        <v>46496.480925831544</v>
      </c>
      <c r="W916" s="34">
        <v>184219.68900243152</v>
      </c>
      <c r="X916" s="34">
        <v>10855.429105716466</v>
      </c>
      <c r="Y916" s="33">
        <v>173364.25989671506</v>
      </c>
      <c r="Z916" s="144">
        <v>0</v>
      </c>
      <c r="AA916" s="34">
        <v>11838.733617237212</v>
      </c>
      <c r="AB916" s="34">
        <v>55919.548442885061</v>
      </c>
      <c r="AC916" s="34">
        <v>30184.53</v>
      </c>
      <c r="AD916" s="34">
        <v>6520.4064919954217</v>
      </c>
      <c r="AE916" s="34">
        <v>1290.46</v>
      </c>
      <c r="AF916" s="34">
        <v>105753.67855211771</v>
      </c>
      <c r="AG916" s="136">
        <v>227689</v>
      </c>
      <c r="AH916" s="34">
        <v>275695.96437060001</v>
      </c>
      <c r="AI916" s="34">
        <v>0</v>
      </c>
      <c r="AJ916" s="34">
        <v>48006.964370599999</v>
      </c>
      <c r="AK916" s="34">
        <v>48006.964370599999</v>
      </c>
      <c r="AL916" s="34">
        <v>227689</v>
      </c>
      <c r="AM916" s="34">
        <v>227689</v>
      </c>
      <c r="AN916" s="34">
        <v>0</v>
      </c>
      <c r="AO916" s="34">
        <v>137723.20807659999</v>
      </c>
      <c r="AP916" s="34">
        <v>89716.243705999979</v>
      </c>
      <c r="AQ916" s="34">
        <v>48006.964370600006</v>
      </c>
      <c r="AR916" s="34">
        <v>-274721</v>
      </c>
      <c r="AS916" s="34">
        <v>31036.600000000006</v>
      </c>
    </row>
    <row r="917" spans="2:45" s="1" customFormat="1" ht="14.25" x14ac:dyDescent="0.2">
      <c r="B917" s="31" t="s">
        <v>4794</v>
      </c>
      <c r="C917" s="32" t="s">
        <v>4332</v>
      </c>
      <c r="D917" s="31" t="s">
        <v>4333</v>
      </c>
      <c r="E917" s="31" t="s">
        <v>13</v>
      </c>
      <c r="F917" s="31" t="s">
        <v>11</v>
      </c>
      <c r="G917" s="31" t="s">
        <v>19</v>
      </c>
      <c r="H917" s="31" t="s">
        <v>25</v>
      </c>
      <c r="I917" s="31" t="s">
        <v>10</v>
      </c>
      <c r="J917" s="31" t="s">
        <v>12</v>
      </c>
      <c r="K917" s="31" t="s">
        <v>4334</v>
      </c>
      <c r="L917" s="33">
        <v>1454</v>
      </c>
      <c r="M917" s="150">
        <v>49257.550864000004</v>
      </c>
      <c r="N917" s="34">
        <v>-13638</v>
      </c>
      <c r="O917" s="34">
        <v>11231.171696291422</v>
      </c>
      <c r="P917" s="30">
        <v>47569.810863999999</v>
      </c>
      <c r="Q917" s="35">
        <v>1283.6795360000001</v>
      </c>
      <c r="R917" s="36">
        <v>0</v>
      </c>
      <c r="S917" s="36">
        <v>694.21920457169517</v>
      </c>
      <c r="T917" s="36">
        <v>2213.7807954283048</v>
      </c>
      <c r="U917" s="37">
        <v>2908.0156813993981</v>
      </c>
      <c r="V917" s="38">
        <v>4191.6952173993977</v>
      </c>
      <c r="W917" s="34">
        <v>51761.506081399399</v>
      </c>
      <c r="X917" s="34">
        <v>1301.6610085717039</v>
      </c>
      <c r="Y917" s="33">
        <v>50459.845072827695</v>
      </c>
      <c r="Z917" s="144">
        <v>0</v>
      </c>
      <c r="AA917" s="34">
        <v>3859.6141283862071</v>
      </c>
      <c r="AB917" s="34">
        <v>7936.6105410560285</v>
      </c>
      <c r="AC917" s="34">
        <v>6331.31</v>
      </c>
      <c r="AD917" s="34">
        <v>785.27863461903996</v>
      </c>
      <c r="AE917" s="34">
        <v>0</v>
      </c>
      <c r="AF917" s="34">
        <v>18912.813304061277</v>
      </c>
      <c r="AG917" s="136">
        <v>0</v>
      </c>
      <c r="AH917" s="34">
        <v>18080.259999999998</v>
      </c>
      <c r="AI917" s="34">
        <v>0</v>
      </c>
      <c r="AJ917" s="34">
        <v>1810</v>
      </c>
      <c r="AK917" s="34">
        <v>1810</v>
      </c>
      <c r="AL917" s="34">
        <v>0</v>
      </c>
      <c r="AM917" s="34">
        <v>16270.259999999998</v>
      </c>
      <c r="AN917" s="34">
        <v>16270.259999999998</v>
      </c>
      <c r="AO917" s="34">
        <v>47569.810863999999</v>
      </c>
      <c r="AP917" s="34">
        <v>29489.550864000001</v>
      </c>
      <c r="AQ917" s="34">
        <v>18080.259999999995</v>
      </c>
      <c r="AR917" s="34">
        <v>-13638</v>
      </c>
      <c r="AS917" s="34">
        <v>0</v>
      </c>
    </row>
    <row r="918" spans="2:45" s="1" customFormat="1" ht="14.25" x14ac:dyDescent="0.2">
      <c r="B918" s="31" t="s">
        <v>4794</v>
      </c>
      <c r="C918" s="32" t="s">
        <v>820</v>
      </c>
      <c r="D918" s="31" t="s">
        <v>821</v>
      </c>
      <c r="E918" s="31" t="s">
        <v>13</v>
      </c>
      <c r="F918" s="31" t="s">
        <v>11</v>
      </c>
      <c r="G918" s="31" t="s">
        <v>19</v>
      </c>
      <c r="H918" s="31" t="s">
        <v>25</v>
      </c>
      <c r="I918" s="31" t="s">
        <v>10</v>
      </c>
      <c r="J918" s="31" t="s">
        <v>12</v>
      </c>
      <c r="K918" s="31" t="s">
        <v>822</v>
      </c>
      <c r="L918" s="33">
        <v>2683</v>
      </c>
      <c r="M918" s="150">
        <v>81644.080256999994</v>
      </c>
      <c r="N918" s="34">
        <v>-41971</v>
      </c>
      <c r="O918" s="34">
        <v>33058.101781042795</v>
      </c>
      <c r="P918" s="30">
        <v>-3966.1497430000018</v>
      </c>
      <c r="Q918" s="35">
        <v>8476.5541420000009</v>
      </c>
      <c r="R918" s="36">
        <v>3966.1497430000018</v>
      </c>
      <c r="S918" s="36">
        <v>6409.2056800024611</v>
      </c>
      <c r="T918" s="36">
        <v>25075.889830447839</v>
      </c>
      <c r="U918" s="37">
        <v>35451.436424404907</v>
      </c>
      <c r="V918" s="38">
        <v>43927.990566404907</v>
      </c>
      <c r="W918" s="34">
        <v>43927.990566404907</v>
      </c>
      <c r="X918" s="34">
        <v>42206.863259045254</v>
      </c>
      <c r="Y918" s="33">
        <v>1721.1273073596531</v>
      </c>
      <c r="Z918" s="144">
        <v>2359.0345714082082</v>
      </c>
      <c r="AA918" s="34">
        <v>5225.6874809247865</v>
      </c>
      <c r="AB918" s="34">
        <v>21474.129084682314</v>
      </c>
      <c r="AC918" s="34">
        <v>11246.37</v>
      </c>
      <c r="AD918" s="34">
        <v>2511.7896044499994</v>
      </c>
      <c r="AE918" s="34">
        <v>2114.9699999999998</v>
      </c>
      <c r="AF918" s="34">
        <v>44931.980741465311</v>
      </c>
      <c r="AG918" s="136">
        <v>0</v>
      </c>
      <c r="AH918" s="34">
        <v>32082.77</v>
      </c>
      <c r="AI918" s="34">
        <v>0</v>
      </c>
      <c r="AJ918" s="34">
        <v>2060</v>
      </c>
      <c r="AK918" s="34">
        <v>2060</v>
      </c>
      <c r="AL918" s="34">
        <v>0</v>
      </c>
      <c r="AM918" s="34">
        <v>30022.77</v>
      </c>
      <c r="AN918" s="34">
        <v>30022.77</v>
      </c>
      <c r="AO918" s="34">
        <v>-3966.1497430000018</v>
      </c>
      <c r="AP918" s="34">
        <v>-36048.919743000006</v>
      </c>
      <c r="AQ918" s="34">
        <v>32082.77</v>
      </c>
      <c r="AR918" s="34">
        <v>-41971</v>
      </c>
      <c r="AS918" s="34">
        <v>0</v>
      </c>
    </row>
    <row r="919" spans="2:45" s="1" customFormat="1" ht="14.25" x14ac:dyDescent="0.2">
      <c r="B919" s="31" t="s">
        <v>4794</v>
      </c>
      <c r="C919" s="32" t="s">
        <v>2515</v>
      </c>
      <c r="D919" s="31" t="s">
        <v>2516</v>
      </c>
      <c r="E919" s="31" t="s">
        <v>13</v>
      </c>
      <c r="F919" s="31" t="s">
        <v>11</v>
      </c>
      <c r="G919" s="31" t="s">
        <v>19</v>
      </c>
      <c r="H919" s="31" t="s">
        <v>25</v>
      </c>
      <c r="I919" s="31" t="s">
        <v>10</v>
      </c>
      <c r="J919" s="31" t="s">
        <v>12</v>
      </c>
      <c r="K919" s="31" t="s">
        <v>2517</v>
      </c>
      <c r="L919" s="33">
        <v>2038</v>
      </c>
      <c r="M919" s="150">
        <v>60550.400270999991</v>
      </c>
      <c r="N919" s="34">
        <v>-11854</v>
      </c>
      <c r="O919" s="34">
        <v>8418.2999999999993</v>
      </c>
      <c r="P919" s="30">
        <v>55078.32027099999</v>
      </c>
      <c r="Q919" s="35">
        <v>2629.3280650000002</v>
      </c>
      <c r="R919" s="36">
        <v>0</v>
      </c>
      <c r="S919" s="36">
        <v>1962.2413131436108</v>
      </c>
      <c r="T919" s="36">
        <v>2113.7586868563894</v>
      </c>
      <c r="U919" s="37">
        <v>4076.0219798431731</v>
      </c>
      <c r="V919" s="38">
        <v>6705.3500448431732</v>
      </c>
      <c r="W919" s="34">
        <v>61783.670315843163</v>
      </c>
      <c r="X919" s="34">
        <v>3679.202462143614</v>
      </c>
      <c r="Y919" s="33">
        <v>58104.467853699549</v>
      </c>
      <c r="Z919" s="144">
        <v>0</v>
      </c>
      <c r="AA919" s="34">
        <v>1905.8444010531707</v>
      </c>
      <c r="AB919" s="34">
        <v>11721.327999892126</v>
      </c>
      <c r="AC919" s="34">
        <v>10175.039999999999</v>
      </c>
      <c r="AD919" s="34">
        <v>2163.2898592000001</v>
      </c>
      <c r="AE919" s="34">
        <v>55.59</v>
      </c>
      <c r="AF919" s="34">
        <v>26021.092260145295</v>
      </c>
      <c r="AG919" s="136">
        <v>0</v>
      </c>
      <c r="AH919" s="34">
        <v>26240.92</v>
      </c>
      <c r="AI919" s="34">
        <v>0</v>
      </c>
      <c r="AJ919" s="34">
        <v>3435.7000000000003</v>
      </c>
      <c r="AK919" s="34">
        <v>3435.7000000000003</v>
      </c>
      <c r="AL919" s="34">
        <v>0</v>
      </c>
      <c r="AM919" s="34">
        <v>22805.219999999998</v>
      </c>
      <c r="AN919" s="34">
        <v>22805.219999999998</v>
      </c>
      <c r="AO919" s="34">
        <v>55078.32027099999</v>
      </c>
      <c r="AP919" s="34">
        <v>28837.400270999995</v>
      </c>
      <c r="AQ919" s="34">
        <v>26240.92</v>
      </c>
      <c r="AR919" s="34">
        <v>-11854</v>
      </c>
      <c r="AS919" s="34">
        <v>0</v>
      </c>
    </row>
    <row r="920" spans="2:45" s="1" customFormat="1" ht="14.25" x14ac:dyDescent="0.2">
      <c r="B920" s="31" t="s">
        <v>4794</v>
      </c>
      <c r="C920" s="32" t="s">
        <v>2584</v>
      </c>
      <c r="D920" s="31" t="s">
        <v>2585</v>
      </c>
      <c r="E920" s="31" t="s">
        <v>13</v>
      </c>
      <c r="F920" s="31" t="s">
        <v>11</v>
      </c>
      <c r="G920" s="31" t="s">
        <v>19</v>
      </c>
      <c r="H920" s="31" t="s">
        <v>25</v>
      </c>
      <c r="I920" s="31" t="s">
        <v>10</v>
      </c>
      <c r="J920" s="31" t="s">
        <v>15</v>
      </c>
      <c r="K920" s="31" t="s">
        <v>2586</v>
      </c>
      <c r="L920" s="33">
        <v>21198</v>
      </c>
      <c r="M920" s="150">
        <v>664971.14224700001</v>
      </c>
      <c r="N920" s="34">
        <v>-217756.82</v>
      </c>
      <c r="O920" s="34">
        <v>143830.94656471838</v>
      </c>
      <c r="P920" s="30">
        <v>579822.32224699995</v>
      </c>
      <c r="Q920" s="35">
        <v>46411.420391</v>
      </c>
      <c r="R920" s="36">
        <v>0</v>
      </c>
      <c r="S920" s="36">
        <v>28210.692438867976</v>
      </c>
      <c r="T920" s="36">
        <v>14185.307561132024</v>
      </c>
      <c r="U920" s="37">
        <v>42396.228620567024</v>
      </c>
      <c r="V920" s="38">
        <v>88807.649011567031</v>
      </c>
      <c r="W920" s="34">
        <v>668629.97125856695</v>
      </c>
      <c r="X920" s="34">
        <v>52895.048322867951</v>
      </c>
      <c r="Y920" s="33">
        <v>615734.922935699</v>
      </c>
      <c r="Z920" s="144">
        <v>0</v>
      </c>
      <c r="AA920" s="34">
        <v>44350.942479701451</v>
      </c>
      <c r="AB920" s="34">
        <v>190722.99181735911</v>
      </c>
      <c r="AC920" s="34">
        <v>88855.93</v>
      </c>
      <c r="AD920" s="34">
        <v>6420.3899999999994</v>
      </c>
      <c r="AE920" s="34">
        <v>796.02</v>
      </c>
      <c r="AF920" s="34">
        <v>331146.27429706056</v>
      </c>
      <c r="AG920" s="136">
        <v>423122</v>
      </c>
      <c r="AH920" s="34">
        <v>423122</v>
      </c>
      <c r="AI920" s="34">
        <v>22173</v>
      </c>
      <c r="AJ920" s="34">
        <v>22173</v>
      </c>
      <c r="AK920" s="34">
        <v>0</v>
      </c>
      <c r="AL920" s="34">
        <v>400949</v>
      </c>
      <c r="AM920" s="34">
        <v>400949</v>
      </c>
      <c r="AN920" s="34">
        <v>0</v>
      </c>
      <c r="AO920" s="34">
        <v>579822.32224699995</v>
      </c>
      <c r="AP920" s="34">
        <v>579822.32224699995</v>
      </c>
      <c r="AQ920" s="34">
        <v>0</v>
      </c>
      <c r="AR920" s="34">
        <v>-217756.82</v>
      </c>
      <c r="AS920" s="34">
        <v>0</v>
      </c>
    </row>
    <row r="921" spans="2:45" s="1" customFormat="1" ht="14.25" x14ac:dyDescent="0.2">
      <c r="B921" s="31" t="s">
        <v>4794</v>
      </c>
      <c r="C921" s="32" t="s">
        <v>608</v>
      </c>
      <c r="D921" s="31" t="s">
        <v>609</v>
      </c>
      <c r="E921" s="31" t="s">
        <v>13</v>
      </c>
      <c r="F921" s="31" t="s">
        <v>11</v>
      </c>
      <c r="G921" s="31" t="s">
        <v>19</v>
      </c>
      <c r="H921" s="31" t="s">
        <v>25</v>
      </c>
      <c r="I921" s="31" t="s">
        <v>10</v>
      </c>
      <c r="J921" s="31" t="s">
        <v>16</v>
      </c>
      <c r="K921" s="31" t="s">
        <v>610</v>
      </c>
      <c r="L921" s="33">
        <v>19713</v>
      </c>
      <c r="M921" s="150">
        <v>847143.47022599983</v>
      </c>
      <c r="N921" s="34">
        <v>-476610</v>
      </c>
      <c r="O921" s="34">
        <v>174419.47331276414</v>
      </c>
      <c r="P921" s="30">
        <v>947139.47022599983</v>
      </c>
      <c r="Q921" s="35">
        <v>72843.064673000001</v>
      </c>
      <c r="R921" s="36">
        <v>0</v>
      </c>
      <c r="S921" s="36">
        <v>28167.004253725103</v>
      </c>
      <c r="T921" s="36">
        <v>11258.995746274897</v>
      </c>
      <c r="U921" s="37">
        <v>39426.212604832421</v>
      </c>
      <c r="V921" s="38">
        <v>112269.27727783241</v>
      </c>
      <c r="W921" s="34">
        <v>1059408.7475038322</v>
      </c>
      <c r="X921" s="34">
        <v>52813.132975725108</v>
      </c>
      <c r="Y921" s="33">
        <v>1006595.6145281071</v>
      </c>
      <c r="Z921" s="144">
        <v>0</v>
      </c>
      <c r="AA921" s="34">
        <v>69576.544001405884</v>
      </c>
      <c r="AB921" s="34">
        <v>159006.59743432375</v>
      </c>
      <c r="AC921" s="34">
        <v>82631.240000000005</v>
      </c>
      <c r="AD921" s="34">
        <v>25659.882978311289</v>
      </c>
      <c r="AE921" s="34">
        <v>2014.31</v>
      </c>
      <c r="AF921" s="34">
        <v>338888.57441404089</v>
      </c>
      <c r="AG921" s="136">
        <v>576606</v>
      </c>
      <c r="AH921" s="34">
        <v>576606</v>
      </c>
      <c r="AI921" s="34">
        <v>112250</v>
      </c>
      <c r="AJ921" s="34">
        <v>112250</v>
      </c>
      <c r="AK921" s="34">
        <v>0</v>
      </c>
      <c r="AL921" s="34">
        <v>464356</v>
      </c>
      <c r="AM921" s="34">
        <v>464356</v>
      </c>
      <c r="AN921" s="34">
        <v>0</v>
      </c>
      <c r="AO921" s="34">
        <v>947139.47022599983</v>
      </c>
      <c r="AP921" s="34">
        <v>947139.47022599983</v>
      </c>
      <c r="AQ921" s="34">
        <v>0</v>
      </c>
      <c r="AR921" s="34">
        <v>-476610</v>
      </c>
      <c r="AS921" s="34">
        <v>0</v>
      </c>
    </row>
    <row r="922" spans="2:45" s="1" customFormat="1" ht="14.25" x14ac:dyDescent="0.2">
      <c r="B922" s="31" t="s">
        <v>4794</v>
      </c>
      <c r="C922" s="32" t="s">
        <v>736</v>
      </c>
      <c r="D922" s="31" t="s">
        <v>737</v>
      </c>
      <c r="E922" s="31" t="s">
        <v>13</v>
      </c>
      <c r="F922" s="31" t="s">
        <v>11</v>
      </c>
      <c r="G922" s="31" t="s">
        <v>19</v>
      </c>
      <c r="H922" s="31" t="s">
        <v>25</v>
      </c>
      <c r="I922" s="31" t="s">
        <v>10</v>
      </c>
      <c r="J922" s="31" t="s">
        <v>12</v>
      </c>
      <c r="K922" s="31" t="s">
        <v>738</v>
      </c>
      <c r="L922" s="33">
        <v>2136</v>
      </c>
      <c r="M922" s="150">
        <v>57170.754759000003</v>
      </c>
      <c r="N922" s="34">
        <v>-21963</v>
      </c>
      <c r="O922" s="34">
        <v>5176.5938309546809</v>
      </c>
      <c r="P922" s="30">
        <v>46581.754759000003</v>
      </c>
      <c r="Q922" s="35">
        <v>5655.7007460000004</v>
      </c>
      <c r="R922" s="36">
        <v>0</v>
      </c>
      <c r="S922" s="36">
        <v>3769.2531874300189</v>
      </c>
      <c r="T922" s="36">
        <v>502.7468125699811</v>
      </c>
      <c r="U922" s="37">
        <v>4272.0230367738068</v>
      </c>
      <c r="V922" s="38">
        <v>9927.7237827738063</v>
      </c>
      <c r="W922" s="34">
        <v>56509.478541773809</v>
      </c>
      <c r="X922" s="34">
        <v>7067.3497264300167</v>
      </c>
      <c r="Y922" s="33">
        <v>49442.128815343793</v>
      </c>
      <c r="Z922" s="144">
        <v>0</v>
      </c>
      <c r="AA922" s="34">
        <v>8150.9205878955363</v>
      </c>
      <c r="AB922" s="34">
        <v>18379.636649260563</v>
      </c>
      <c r="AC922" s="34">
        <v>9150.3700000000008</v>
      </c>
      <c r="AD922" s="34">
        <v>0</v>
      </c>
      <c r="AE922" s="34">
        <v>0</v>
      </c>
      <c r="AF922" s="34">
        <v>35680.927237156102</v>
      </c>
      <c r="AG922" s="136">
        <v>34931</v>
      </c>
      <c r="AH922" s="34">
        <v>37331</v>
      </c>
      <c r="AI922" s="34">
        <v>0</v>
      </c>
      <c r="AJ922" s="34">
        <v>2400</v>
      </c>
      <c r="AK922" s="34">
        <v>2400</v>
      </c>
      <c r="AL922" s="34">
        <v>34931</v>
      </c>
      <c r="AM922" s="34">
        <v>34931</v>
      </c>
      <c r="AN922" s="34">
        <v>0</v>
      </c>
      <c r="AO922" s="34">
        <v>46581.754759000003</v>
      </c>
      <c r="AP922" s="34">
        <v>44181.754759000003</v>
      </c>
      <c r="AQ922" s="34">
        <v>2400</v>
      </c>
      <c r="AR922" s="34">
        <v>-21963</v>
      </c>
      <c r="AS922" s="34">
        <v>0</v>
      </c>
    </row>
    <row r="923" spans="2:45" s="1" customFormat="1" ht="14.25" x14ac:dyDescent="0.2">
      <c r="B923" s="31" t="s">
        <v>4794</v>
      </c>
      <c r="C923" s="32" t="s">
        <v>712</v>
      </c>
      <c r="D923" s="31" t="s">
        <v>713</v>
      </c>
      <c r="E923" s="31" t="s">
        <v>13</v>
      </c>
      <c r="F923" s="31" t="s">
        <v>11</v>
      </c>
      <c r="G923" s="31" t="s">
        <v>19</v>
      </c>
      <c r="H923" s="31" t="s">
        <v>25</v>
      </c>
      <c r="I923" s="31" t="s">
        <v>10</v>
      </c>
      <c r="J923" s="31" t="s">
        <v>14</v>
      </c>
      <c r="K923" s="31" t="s">
        <v>714</v>
      </c>
      <c r="L923" s="33">
        <v>7270</v>
      </c>
      <c r="M923" s="150">
        <v>372485.27936300001</v>
      </c>
      <c r="N923" s="34">
        <v>-153349</v>
      </c>
      <c r="O923" s="34">
        <v>103888.65583903014</v>
      </c>
      <c r="P923" s="30">
        <v>268479.28936300002</v>
      </c>
      <c r="Q923" s="35">
        <v>20377.539150000001</v>
      </c>
      <c r="R923" s="36">
        <v>0</v>
      </c>
      <c r="S923" s="36">
        <v>10595.614084575498</v>
      </c>
      <c r="T923" s="36">
        <v>3944.3859154245019</v>
      </c>
      <c r="U923" s="37">
        <v>14540.07840699699</v>
      </c>
      <c r="V923" s="38">
        <v>34917.617556996993</v>
      </c>
      <c r="W923" s="34">
        <v>303396.90691999701</v>
      </c>
      <c r="X923" s="34">
        <v>19866.776408575475</v>
      </c>
      <c r="Y923" s="33">
        <v>283530.13051142154</v>
      </c>
      <c r="Z923" s="144">
        <v>0</v>
      </c>
      <c r="AA923" s="34">
        <v>13217.559585270188</v>
      </c>
      <c r="AB923" s="34">
        <v>54989.624435212572</v>
      </c>
      <c r="AC923" s="34">
        <v>30473.75</v>
      </c>
      <c r="AD923" s="34">
        <v>3765.6280878749999</v>
      </c>
      <c r="AE923" s="34">
        <v>2591.34</v>
      </c>
      <c r="AF923" s="34">
        <v>105037.90210835775</v>
      </c>
      <c r="AG923" s="136">
        <v>59401</v>
      </c>
      <c r="AH923" s="34">
        <v>92435.010000000009</v>
      </c>
      <c r="AI923" s="34">
        <v>6152</v>
      </c>
      <c r="AJ923" s="34">
        <v>12515.900000000001</v>
      </c>
      <c r="AK923" s="34">
        <v>6363.9000000000015</v>
      </c>
      <c r="AL923" s="34">
        <v>53249</v>
      </c>
      <c r="AM923" s="34">
        <v>79919.11</v>
      </c>
      <c r="AN923" s="34">
        <v>26670.11</v>
      </c>
      <c r="AO923" s="34">
        <v>268479.28936300002</v>
      </c>
      <c r="AP923" s="34">
        <v>235445.27936300001</v>
      </c>
      <c r="AQ923" s="34">
        <v>33034.010000000009</v>
      </c>
      <c r="AR923" s="34">
        <v>-153349</v>
      </c>
      <c r="AS923" s="34">
        <v>0</v>
      </c>
    </row>
    <row r="924" spans="2:45" s="1" customFormat="1" ht="14.25" x14ac:dyDescent="0.2">
      <c r="B924" s="31" t="s">
        <v>4794</v>
      </c>
      <c r="C924" s="32" t="s">
        <v>3028</v>
      </c>
      <c r="D924" s="31" t="s">
        <v>3029</v>
      </c>
      <c r="E924" s="31" t="s">
        <v>13</v>
      </c>
      <c r="F924" s="31" t="s">
        <v>11</v>
      </c>
      <c r="G924" s="31" t="s">
        <v>19</v>
      </c>
      <c r="H924" s="31" t="s">
        <v>63</v>
      </c>
      <c r="I924" s="31" t="s">
        <v>10</v>
      </c>
      <c r="J924" s="31" t="s">
        <v>15</v>
      </c>
      <c r="K924" s="31" t="s">
        <v>3030</v>
      </c>
      <c r="L924" s="33">
        <v>32568</v>
      </c>
      <c r="M924" s="150">
        <v>1734869.94279</v>
      </c>
      <c r="N924" s="34">
        <v>-488289</v>
      </c>
      <c r="O924" s="34">
        <v>33709.119681905926</v>
      </c>
      <c r="P924" s="30">
        <v>1870798.24279</v>
      </c>
      <c r="Q924" s="35">
        <v>162465.23605400001</v>
      </c>
      <c r="R924" s="36">
        <v>0</v>
      </c>
      <c r="S924" s="36">
        <v>65038.797738310685</v>
      </c>
      <c r="T924" s="36">
        <v>97.202261689315492</v>
      </c>
      <c r="U924" s="37">
        <v>65136.351246090511</v>
      </c>
      <c r="V924" s="38">
        <v>227601.58730009053</v>
      </c>
      <c r="W924" s="34">
        <v>2098399.8300900906</v>
      </c>
      <c r="X924" s="34">
        <v>121947.74575931067</v>
      </c>
      <c r="Y924" s="33">
        <v>1976452.08433078</v>
      </c>
      <c r="Z924" s="144">
        <v>0</v>
      </c>
      <c r="AA924" s="34">
        <v>106950.03245046707</v>
      </c>
      <c r="AB924" s="34">
        <v>291388.46136209706</v>
      </c>
      <c r="AC924" s="34">
        <v>136515.71</v>
      </c>
      <c r="AD924" s="34">
        <v>50559.871471305807</v>
      </c>
      <c r="AE924" s="34">
        <v>1562.26</v>
      </c>
      <c r="AF924" s="34">
        <v>586976.33528386999</v>
      </c>
      <c r="AG924" s="136">
        <v>770151</v>
      </c>
      <c r="AH924" s="34">
        <v>886133.3</v>
      </c>
      <c r="AI924" s="34">
        <v>0</v>
      </c>
      <c r="AJ924" s="34">
        <v>115982.3</v>
      </c>
      <c r="AK924" s="34">
        <v>115982.3</v>
      </c>
      <c r="AL924" s="34">
        <v>770151</v>
      </c>
      <c r="AM924" s="34">
        <v>770151</v>
      </c>
      <c r="AN924" s="34">
        <v>0</v>
      </c>
      <c r="AO924" s="34">
        <v>1870798.24279</v>
      </c>
      <c r="AP924" s="34">
        <v>1754815.94279</v>
      </c>
      <c r="AQ924" s="34">
        <v>115982.30000000005</v>
      </c>
      <c r="AR924" s="34">
        <v>-488289</v>
      </c>
      <c r="AS924" s="34">
        <v>0</v>
      </c>
    </row>
    <row r="925" spans="2:45" s="1" customFormat="1" ht="14.25" x14ac:dyDescent="0.2">
      <c r="B925" s="31" t="s">
        <v>4794</v>
      </c>
      <c r="C925" s="32" t="s">
        <v>4197</v>
      </c>
      <c r="D925" s="31" t="s">
        <v>4198</v>
      </c>
      <c r="E925" s="31" t="s">
        <v>13</v>
      </c>
      <c r="F925" s="31" t="s">
        <v>11</v>
      </c>
      <c r="G925" s="31" t="s">
        <v>19</v>
      </c>
      <c r="H925" s="31" t="s">
        <v>63</v>
      </c>
      <c r="I925" s="31" t="s">
        <v>10</v>
      </c>
      <c r="J925" s="31" t="s">
        <v>12</v>
      </c>
      <c r="K925" s="31" t="s">
        <v>4199</v>
      </c>
      <c r="L925" s="33">
        <v>4709</v>
      </c>
      <c r="M925" s="150">
        <v>226758.79444800003</v>
      </c>
      <c r="N925" s="34">
        <v>-214047</v>
      </c>
      <c r="O925" s="34">
        <v>94374.381470671869</v>
      </c>
      <c r="P925" s="30">
        <v>157371.79444800003</v>
      </c>
      <c r="Q925" s="35">
        <v>18102.326556</v>
      </c>
      <c r="R925" s="36">
        <v>0</v>
      </c>
      <c r="S925" s="36">
        <v>10556.540058289769</v>
      </c>
      <c r="T925" s="36">
        <v>-61.52937520672458</v>
      </c>
      <c r="U925" s="37">
        <v>10495.067277462073</v>
      </c>
      <c r="V925" s="38">
        <v>28597.393833462073</v>
      </c>
      <c r="W925" s="34">
        <v>185969.18828146209</v>
      </c>
      <c r="X925" s="34">
        <v>19793.512609289755</v>
      </c>
      <c r="Y925" s="33">
        <v>166175.67567217234</v>
      </c>
      <c r="Z925" s="144">
        <v>0</v>
      </c>
      <c r="AA925" s="34">
        <v>15852.706616338495</v>
      </c>
      <c r="AB925" s="34">
        <v>35766.393548347427</v>
      </c>
      <c r="AC925" s="34">
        <v>19738.78</v>
      </c>
      <c r="AD925" s="34">
        <v>1430.6316787999999</v>
      </c>
      <c r="AE925" s="34">
        <v>2259.38</v>
      </c>
      <c r="AF925" s="34">
        <v>75047.891843485922</v>
      </c>
      <c r="AG925" s="136">
        <v>216501</v>
      </c>
      <c r="AH925" s="34">
        <v>216501</v>
      </c>
      <c r="AI925" s="34">
        <v>34710</v>
      </c>
      <c r="AJ925" s="34">
        <v>34710</v>
      </c>
      <c r="AK925" s="34">
        <v>0</v>
      </c>
      <c r="AL925" s="34">
        <v>181791</v>
      </c>
      <c r="AM925" s="34">
        <v>181791</v>
      </c>
      <c r="AN925" s="34">
        <v>0</v>
      </c>
      <c r="AO925" s="34">
        <v>157371.79444800003</v>
      </c>
      <c r="AP925" s="34">
        <v>157371.79444800003</v>
      </c>
      <c r="AQ925" s="34">
        <v>0</v>
      </c>
      <c r="AR925" s="34">
        <v>-214047</v>
      </c>
      <c r="AS925" s="34">
        <v>0</v>
      </c>
    </row>
    <row r="926" spans="2:45" s="1" customFormat="1" ht="14.25" x14ac:dyDescent="0.2">
      <c r="B926" s="31" t="s">
        <v>4794</v>
      </c>
      <c r="C926" s="32" t="s">
        <v>3689</v>
      </c>
      <c r="D926" s="31" t="s">
        <v>3690</v>
      </c>
      <c r="E926" s="31" t="s">
        <v>13</v>
      </c>
      <c r="F926" s="31" t="s">
        <v>11</v>
      </c>
      <c r="G926" s="31" t="s">
        <v>19</v>
      </c>
      <c r="H926" s="31" t="s">
        <v>63</v>
      </c>
      <c r="I926" s="31" t="s">
        <v>10</v>
      </c>
      <c r="J926" s="31" t="s">
        <v>14</v>
      </c>
      <c r="K926" s="31" t="s">
        <v>3691</v>
      </c>
      <c r="L926" s="33">
        <v>6649</v>
      </c>
      <c r="M926" s="150">
        <v>328853.374251</v>
      </c>
      <c r="N926" s="34">
        <v>-187252</v>
      </c>
      <c r="O926" s="34">
        <v>96350.039627990453</v>
      </c>
      <c r="P926" s="30">
        <v>195824.831251</v>
      </c>
      <c r="Q926" s="35">
        <v>26940.578051</v>
      </c>
      <c r="R926" s="36">
        <v>0</v>
      </c>
      <c r="S926" s="36">
        <v>17745.119867435384</v>
      </c>
      <c r="T926" s="36">
        <v>-240.33278839896957</v>
      </c>
      <c r="U926" s="37">
        <v>17504.881473657311</v>
      </c>
      <c r="V926" s="38">
        <v>44445.459524657315</v>
      </c>
      <c r="W926" s="34">
        <v>240270.29077565731</v>
      </c>
      <c r="X926" s="34">
        <v>33272.099751435424</v>
      </c>
      <c r="Y926" s="33">
        <v>206998.19102422189</v>
      </c>
      <c r="Z926" s="144">
        <v>0</v>
      </c>
      <c r="AA926" s="34">
        <v>8323.040165267701</v>
      </c>
      <c r="AB926" s="34">
        <v>38803.38047339263</v>
      </c>
      <c r="AC926" s="34">
        <v>27870.7</v>
      </c>
      <c r="AD926" s="34">
        <v>2611.5</v>
      </c>
      <c r="AE926" s="34">
        <v>0</v>
      </c>
      <c r="AF926" s="34">
        <v>77608.62063866033</v>
      </c>
      <c r="AG926" s="136">
        <v>40267</v>
      </c>
      <c r="AH926" s="34">
        <v>95199.457000000009</v>
      </c>
      <c r="AI926" s="34">
        <v>22107</v>
      </c>
      <c r="AJ926" s="34">
        <v>22107</v>
      </c>
      <c r="AK926" s="34">
        <v>0</v>
      </c>
      <c r="AL926" s="34">
        <v>18160</v>
      </c>
      <c r="AM926" s="34">
        <v>73092.457000000009</v>
      </c>
      <c r="AN926" s="34">
        <v>54932.457000000009</v>
      </c>
      <c r="AO926" s="34">
        <v>195824.831251</v>
      </c>
      <c r="AP926" s="34">
        <v>140892.374251</v>
      </c>
      <c r="AQ926" s="34">
        <v>54932.456999999995</v>
      </c>
      <c r="AR926" s="34">
        <v>-187252</v>
      </c>
      <c r="AS926" s="34">
        <v>0</v>
      </c>
    </row>
    <row r="927" spans="2:45" s="1" customFormat="1" ht="14.25" x14ac:dyDescent="0.2">
      <c r="B927" s="31" t="s">
        <v>4794</v>
      </c>
      <c r="C927" s="32" t="s">
        <v>2745</v>
      </c>
      <c r="D927" s="31" t="s">
        <v>2746</v>
      </c>
      <c r="E927" s="31" t="s">
        <v>13</v>
      </c>
      <c r="F927" s="31" t="s">
        <v>11</v>
      </c>
      <c r="G927" s="31" t="s">
        <v>19</v>
      </c>
      <c r="H927" s="31" t="s">
        <v>63</v>
      </c>
      <c r="I927" s="31" t="s">
        <v>10</v>
      </c>
      <c r="J927" s="31" t="s">
        <v>16</v>
      </c>
      <c r="K927" s="31" t="s">
        <v>2747</v>
      </c>
      <c r="L927" s="33">
        <v>19295</v>
      </c>
      <c r="M927" s="150">
        <v>1537189.8047759999</v>
      </c>
      <c r="N927" s="34">
        <v>-976453.12000000011</v>
      </c>
      <c r="O927" s="34">
        <v>660933.95178443566</v>
      </c>
      <c r="P927" s="30">
        <v>31847.33477599977</v>
      </c>
      <c r="Q927" s="35">
        <v>116899.17725399999</v>
      </c>
      <c r="R927" s="36">
        <v>0</v>
      </c>
      <c r="S927" s="36">
        <v>59620.367085737184</v>
      </c>
      <c r="T927" s="36">
        <v>471683.04366506217</v>
      </c>
      <c r="U927" s="37">
        <v>531306.2758061589</v>
      </c>
      <c r="V927" s="38">
        <v>648205.45306015888</v>
      </c>
      <c r="W927" s="34">
        <v>680052.78783615865</v>
      </c>
      <c r="X927" s="34">
        <v>676143.4492401731</v>
      </c>
      <c r="Y927" s="33">
        <v>3909.3385959855514</v>
      </c>
      <c r="Z927" s="144">
        <v>0</v>
      </c>
      <c r="AA927" s="34">
        <v>33835.69397962981</v>
      </c>
      <c r="AB927" s="34">
        <v>109575.35171223052</v>
      </c>
      <c r="AC927" s="34">
        <v>80879.100000000006</v>
      </c>
      <c r="AD927" s="34">
        <v>22502.65</v>
      </c>
      <c r="AE927" s="34">
        <v>2392.35</v>
      </c>
      <c r="AF927" s="34">
        <v>249185.14569186032</v>
      </c>
      <c r="AG927" s="136">
        <v>174601</v>
      </c>
      <c r="AH927" s="34">
        <v>247174.65</v>
      </c>
      <c r="AI927" s="34">
        <v>0</v>
      </c>
      <c r="AJ927" s="34">
        <v>29720</v>
      </c>
      <c r="AK927" s="34">
        <v>29720</v>
      </c>
      <c r="AL927" s="34">
        <v>174601</v>
      </c>
      <c r="AM927" s="34">
        <v>217454.65</v>
      </c>
      <c r="AN927" s="34">
        <v>42853.649999999994</v>
      </c>
      <c r="AO927" s="34">
        <v>31847.33477599977</v>
      </c>
      <c r="AP927" s="34">
        <v>-40726.315224000224</v>
      </c>
      <c r="AQ927" s="34">
        <v>72573.649999999994</v>
      </c>
      <c r="AR927" s="34">
        <v>-976453.12000000011</v>
      </c>
      <c r="AS927" s="34">
        <v>0</v>
      </c>
    </row>
    <row r="928" spans="2:45" s="1" customFormat="1" ht="14.25" x14ac:dyDescent="0.2">
      <c r="B928" s="31" t="s">
        <v>4794</v>
      </c>
      <c r="C928" s="32" t="s">
        <v>4269</v>
      </c>
      <c r="D928" s="31" t="s">
        <v>4270</v>
      </c>
      <c r="E928" s="31" t="s">
        <v>13</v>
      </c>
      <c r="F928" s="31" t="s">
        <v>11</v>
      </c>
      <c r="G928" s="31" t="s">
        <v>19</v>
      </c>
      <c r="H928" s="31" t="s">
        <v>63</v>
      </c>
      <c r="I928" s="31" t="s">
        <v>10</v>
      </c>
      <c r="J928" s="31" t="s">
        <v>16</v>
      </c>
      <c r="K928" s="31" t="s">
        <v>4271</v>
      </c>
      <c r="L928" s="33">
        <v>12224</v>
      </c>
      <c r="M928" s="150">
        <v>499704.02614999993</v>
      </c>
      <c r="N928" s="34">
        <v>-236455.1</v>
      </c>
      <c r="O928" s="34">
        <v>56605.526740115965</v>
      </c>
      <c r="P928" s="30">
        <v>245184.92614999996</v>
      </c>
      <c r="Q928" s="35">
        <v>42213.848814999998</v>
      </c>
      <c r="R928" s="36">
        <v>0</v>
      </c>
      <c r="S928" s="36">
        <v>24460.074227437966</v>
      </c>
      <c r="T928" s="36">
        <v>-0.6525195709655236</v>
      </c>
      <c r="U928" s="37">
        <v>24459.553605377609</v>
      </c>
      <c r="V928" s="38">
        <v>66673.402420377606</v>
      </c>
      <c r="W928" s="34">
        <v>311858.32857037755</v>
      </c>
      <c r="X928" s="34">
        <v>45862.639176437922</v>
      </c>
      <c r="Y928" s="33">
        <v>265995.68939393963</v>
      </c>
      <c r="Z928" s="144">
        <v>0</v>
      </c>
      <c r="AA928" s="34">
        <v>24959.702949939448</v>
      </c>
      <c r="AB928" s="34">
        <v>89617.141927959441</v>
      </c>
      <c r="AC928" s="34">
        <v>51239.5</v>
      </c>
      <c r="AD928" s="34">
        <v>6120.0552543124995</v>
      </c>
      <c r="AE928" s="34">
        <v>303.75</v>
      </c>
      <c r="AF928" s="34">
        <v>172240.15013221139</v>
      </c>
      <c r="AG928" s="136">
        <v>292908</v>
      </c>
      <c r="AH928" s="34">
        <v>292908</v>
      </c>
      <c r="AI928" s="34">
        <v>39830</v>
      </c>
      <c r="AJ928" s="34">
        <v>39830</v>
      </c>
      <c r="AK928" s="34">
        <v>0</v>
      </c>
      <c r="AL928" s="34">
        <v>253078</v>
      </c>
      <c r="AM928" s="34">
        <v>253078</v>
      </c>
      <c r="AN928" s="34">
        <v>0</v>
      </c>
      <c r="AO928" s="34">
        <v>245184.92614999996</v>
      </c>
      <c r="AP928" s="34">
        <v>245184.92614999996</v>
      </c>
      <c r="AQ928" s="34">
        <v>0</v>
      </c>
      <c r="AR928" s="34">
        <v>-243502</v>
      </c>
      <c r="AS928" s="34">
        <v>7046.8999999999942</v>
      </c>
    </row>
    <row r="929" spans="2:45" s="1" customFormat="1" ht="14.25" x14ac:dyDescent="0.2">
      <c r="B929" s="31" t="s">
        <v>4794</v>
      </c>
      <c r="C929" s="32" t="s">
        <v>4045</v>
      </c>
      <c r="D929" s="31" t="s">
        <v>4046</v>
      </c>
      <c r="E929" s="31" t="s">
        <v>13</v>
      </c>
      <c r="F929" s="31" t="s">
        <v>11</v>
      </c>
      <c r="G929" s="31" t="s">
        <v>19</v>
      </c>
      <c r="H929" s="31" t="s">
        <v>63</v>
      </c>
      <c r="I929" s="31" t="s">
        <v>10</v>
      </c>
      <c r="J929" s="31" t="s">
        <v>14</v>
      </c>
      <c r="K929" s="31" t="s">
        <v>4047</v>
      </c>
      <c r="L929" s="33">
        <v>8922</v>
      </c>
      <c r="M929" s="150">
        <v>2470717.4647169998</v>
      </c>
      <c r="N929" s="34">
        <v>-1468283</v>
      </c>
      <c r="O929" s="34">
        <v>333071.00095931848</v>
      </c>
      <c r="P929" s="30">
        <v>1444606.2647169998</v>
      </c>
      <c r="Q929" s="35">
        <v>107745.98521100001</v>
      </c>
      <c r="R929" s="36">
        <v>0</v>
      </c>
      <c r="S929" s="36">
        <v>0</v>
      </c>
      <c r="T929" s="36">
        <v>17844</v>
      </c>
      <c r="U929" s="37">
        <v>17844.09622382767</v>
      </c>
      <c r="V929" s="38">
        <v>125590.08143482768</v>
      </c>
      <c r="W929" s="34">
        <v>1570196.3461518276</v>
      </c>
      <c r="X929" s="34">
        <v>0</v>
      </c>
      <c r="Y929" s="33">
        <v>1570196.3461518276</v>
      </c>
      <c r="Z929" s="144">
        <v>0</v>
      </c>
      <c r="AA929" s="34">
        <v>170624.57050511727</v>
      </c>
      <c r="AB929" s="34">
        <v>121565.13939651387</v>
      </c>
      <c r="AC929" s="34">
        <v>37398.46</v>
      </c>
      <c r="AD929" s="34">
        <v>13112.692415990279</v>
      </c>
      <c r="AE929" s="34">
        <v>52356.03</v>
      </c>
      <c r="AF929" s="34">
        <v>395056.89231762139</v>
      </c>
      <c r="AG929" s="136">
        <v>621704</v>
      </c>
      <c r="AH929" s="34">
        <v>684198.8</v>
      </c>
      <c r="AI929" s="34">
        <v>0</v>
      </c>
      <c r="AJ929" s="34">
        <v>62494.8</v>
      </c>
      <c r="AK929" s="34">
        <v>62494.8</v>
      </c>
      <c r="AL929" s="34">
        <v>621704</v>
      </c>
      <c r="AM929" s="34">
        <v>621704</v>
      </c>
      <c r="AN929" s="34">
        <v>0</v>
      </c>
      <c r="AO929" s="34">
        <v>1444606.2647169998</v>
      </c>
      <c r="AP929" s="34">
        <v>1382111.4647169998</v>
      </c>
      <c r="AQ929" s="34">
        <v>62494.800000000047</v>
      </c>
      <c r="AR929" s="34">
        <v>-1718303</v>
      </c>
      <c r="AS929" s="34">
        <v>250020</v>
      </c>
    </row>
    <row r="930" spans="2:45" s="1" customFormat="1" ht="14.25" x14ac:dyDescent="0.2">
      <c r="B930" s="31" t="s">
        <v>4794</v>
      </c>
      <c r="C930" s="32" t="s">
        <v>1280</v>
      </c>
      <c r="D930" s="31" t="s">
        <v>1281</v>
      </c>
      <c r="E930" s="31" t="s">
        <v>13</v>
      </c>
      <c r="F930" s="31" t="s">
        <v>11</v>
      </c>
      <c r="G930" s="31" t="s">
        <v>19</v>
      </c>
      <c r="H930" s="31" t="s">
        <v>63</v>
      </c>
      <c r="I930" s="31" t="s">
        <v>10</v>
      </c>
      <c r="J930" s="31" t="s">
        <v>16</v>
      </c>
      <c r="K930" s="31" t="s">
        <v>1282</v>
      </c>
      <c r="L930" s="33">
        <v>11838</v>
      </c>
      <c r="M930" s="150">
        <v>442461.73062800005</v>
      </c>
      <c r="N930" s="34">
        <v>-605252.86</v>
      </c>
      <c r="O930" s="34">
        <v>416979.08254853974</v>
      </c>
      <c r="P930" s="30">
        <v>224969.87062800006</v>
      </c>
      <c r="Q930" s="35">
        <v>26210.043367999999</v>
      </c>
      <c r="R930" s="36">
        <v>0</v>
      </c>
      <c r="S930" s="36">
        <v>12333.289938290451</v>
      </c>
      <c r="T930" s="36">
        <v>144861.40781529152</v>
      </c>
      <c r="U930" s="37">
        <v>157195.54542649764</v>
      </c>
      <c r="V930" s="38">
        <v>183405.58879449766</v>
      </c>
      <c r="W930" s="34">
        <v>408375.45942249772</v>
      </c>
      <c r="X930" s="34">
        <v>199715.71588283009</v>
      </c>
      <c r="Y930" s="33">
        <v>208659.74353966763</v>
      </c>
      <c r="Z930" s="144">
        <v>36057.82094966228</v>
      </c>
      <c r="AA930" s="34">
        <v>34357.340277851865</v>
      </c>
      <c r="AB930" s="34">
        <v>124700.19872002385</v>
      </c>
      <c r="AC930" s="34">
        <v>119748.7</v>
      </c>
      <c r="AD930" s="34">
        <v>15145.791556461823</v>
      </c>
      <c r="AE930" s="34">
        <v>7502.13</v>
      </c>
      <c r="AF930" s="34">
        <v>337511.98150399985</v>
      </c>
      <c r="AG930" s="136">
        <v>362361</v>
      </c>
      <c r="AH930" s="34">
        <v>387761</v>
      </c>
      <c r="AI930" s="34">
        <v>0</v>
      </c>
      <c r="AJ930" s="34">
        <v>25400</v>
      </c>
      <c r="AK930" s="34">
        <v>25400</v>
      </c>
      <c r="AL930" s="34">
        <v>362361</v>
      </c>
      <c r="AM930" s="34">
        <v>362361</v>
      </c>
      <c r="AN930" s="34">
        <v>0</v>
      </c>
      <c r="AO930" s="34">
        <v>224969.87062800006</v>
      </c>
      <c r="AP930" s="34">
        <v>199569.87062800006</v>
      </c>
      <c r="AQ930" s="34">
        <v>25400</v>
      </c>
      <c r="AR930" s="34">
        <v>-605252.86</v>
      </c>
      <c r="AS930" s="34">
        <v>0</v>
      </c>
    </row>
    <row r="931" spans="2:45" s="1" customFormat="1" ht="14.25" x14ac:dyDescent="0.2">
      <c r="B931" s="31" t="s">
        <v>4794</v>
      </c>
      <c r="C931" s="32" t="s">
        <v>2863</v>
      </c>
      <c r="D931" s="31" t="s">
        <v>2864</v>
      </c>
      <c r="E931" s="31" t="s">
        <v>13</v>
      </c>
      <c r="F931" s="31" t="s">
        <v>11</v>
      </c>
      <c r="G931" s="31" t="s">
        <v>19</v>
      </c>
      <c r="H931" s="31" t="s">
        <v>63</v>
      </c>
      <c r="I931" s="31" t="s">
        <v>10</v>
      </c>
      <c r="J931" s="31" t="s">
        <v>16</v>
      </c>
      <c r="K931" s="31" t="s">
        <v>2865</v>
      </c>
      <c r="L931" s="33">
        <v>17161</v>
      </c>
      <c r="M931" s="150">
        <v>657578.49964300008</v>
      </c>
      <c r="N931" s="34">
        <v>-349934</v>
      </c>
      <c r="O931" s="34">
        <v>175628.08071941303</v>
      </c>
      <c r="P931" s="30">
        <v>94594.499643000076</v>
      </c>
      <c r="Q931" s="35">
        <v>61305.864459999997</v>
      </c>
      <c r="R931" s="36">
        <v>0</v>
      </c>
      <c r="S931" s="36">
        <v>40979.049369158594</v>
      </c>
      <c r="T931" s="36">
        <v>45044.414074003456</v>
      </c>
      <c r="U931" s="37">
        <v>86023.927324966688</v>
      </c>
      <c r="V931" s="38">
        <v>147329.79178496668</v>
      </c>
      <c r="W931" s="34">
        <v>241924.29142796676</v>
      </c>
      <c r="X931" s="34">
        <v>132420.1023815716</v>
      </c>
      <c r="Y931" s="33">
        <v>109504.18904639517</v>
      </c>
      <c r="Z931" s="144">
        <v>0</v>
      </c>
      <c r="AA931" s="34">
        <v>36611.943092131696</v>
      </c>
      <c r="AB931" s="34">
        <v>131340.63918856377</v>
      </c>
      <c r="AC931" s="34">
        <v>71933.990000000005</v>
      </c>
      <c r="AD931" s="34">
        <v>6908.8534150249798</v>
      </c>
      <c r="AE931" s="34">
        <v>594.82000000000005</v>
      </c>
      <c r="AF931" s="34">
        <v>247390.24569572048</v>
      </c>
      <c r="AG931" s="136">
        <v>586854</v>
      </c>
      <c r="AH931" s="34">
        <v>586854</v>
      </c>
      <c r="AI931" s="34">
        <v>73000</v>
      </c>
      <c r="AJ931" s="34">
        <v>73000</v>
      </c>
      <c r="AK931" s="34">
        <v>0</v>
      </c>
      <c r="AL931" s="34">
        <v>513854</v>
      </c>
      <c r="AM931" s="34">
        <v>513854</v>
      </c>
      <c r="AN931" s="34">
        <v>0</v>
      </c>
      <c r="AO931" s="34">
        <v>94594.499643000076</v>
      </c>
      <c r="AP931" s="34">
        <v>94594.499643000076</v>
      </c>
      <c r="AQ931" s="34">
        <v>0</v>
      </c>
      <c r="AR931" s="34">
        <v>-356934</v>
      </c>
      <c r="AS931" s="34">
        <v>7000</v>
      </c>
    </row>
    <row r="932" spans="2:45" s="1" customFormat="1" ht="14.25" x14ac:dyDescent="0.2">
      <c r="B932" s="31" t="s">
        <v>4794</v>
      </c>
      <c r="C932" s="32" t="s">
        <v>3799</v>
      </c>
      <c r="D932" s="31" t="s">
        <v>3800</v>
      </c>
      <c r="E932" s="31" t="s">
        <v>13</v>
      </c>
      <c r="F932" s="31" t="s">
        <v>11</v>
      </c>
      <c r="G932" s="31" t="s">
        <v>19</v>
      </c>
      <c r="H932" s="31" t="s">
        <v>63</v>
      </c>
      <c r="I932" s="31" t="s">
        <v>10</v>
      </c>
      <c r="J932" s="31" t="s">
        <v>12</v>
      </c>
      <c r="K932" s="31" t="s">
        <v>3801</v>
      </c>
      <c r="L932" s="33">
        <v>3667</v>
      </c>
      <c r="M932" s="150">
        <v>99024.622218000004</v>
      </c>
      <c r="N932" s="34">
        <v>209696</v>
      </c>
      <c r="O932" s="34">
        <v>0</v>
      </c>
      <c r="P932" s="30">
        <v>273073.35221799999</v>
      </c>
      <c r="Q932" s="35">
        <v>4739.6111799999999</v>
      </c>
      <c r="R932" s="36">
        <v>0</v>
      </c>
      <c r="S932" s="36">
        <v>5415.6963200020791</v>
      </c>
      <c r="T932" s="36">
        <v>1918.3036799979209</v>
      </c>
      <c r="U932" s="37">
        <v>7334.0395486187026</v>
      </c>
      <c r="V932" s="38">
        <v>12073.650728618702</v>
      </c>
      <c r="W932" s="34">
        <v>285147.00294661871</v>
      </c>
      <c r="X932" s="34">
        <v>10154.430600002059</v>
      </c>
      <c r="Y932" s="33">
        <v>274992.57234661665</v>
      </c>
      <c r="Z932" s="144">
        <v>0</v>
      </c>
      <c r="AA932" s="34">
        <v>2737.0509587485094</v>
      </c>
      <c r="AB932" s="34">
        <v>23041.094655357352</v>
      </c>
      <c r="AC932" s="34">
        <v>15371.01</v>
      </c>
      <c r="AD932" s="34">
        <v>2317.7601190937494</v>
      </c>
      <c r="AE932" s="34">
        <v>1184.48</v>
      </c>
      <c r="AF932" s="34">
        <v>44651.395733199613</v>
      </c>
      <c r="AG932" s="136">
        <v>0</v>
      </c>
      <c r="AH932" s="34">
        <v>41033.729999999996</v>
      </c>
      <c r="AI932" s="34">
        <v>0</v>
      </c>
      <c r="AJ932" s="34">
        <v>0</v>
      </c>
      <c r="AK932" s="34">
        <v>0</v>
      </c>
      <c r="AL932" s="34">
        <v>0</v>
      </c>
      <c r="AM932" s="34">
        <v>41033.729999999996</v>
      </c>
      <c r="AN932" s="34">
        <v>41033.729999999996</v>
      </c>
      <c r="AO932" s="34">
        <v>273073.35221799999</v>
      </c>
      <c r="AP932" s="34">
        <v>232039.622218</v>
      </c>
      <c r="AQ932" s="34">
        <v>41033.729999999981</v>
      </c>
      <c r="AR932" s="34">
        <v>209696</v>
      </c>
      <c r="AS932" s="34">
        <v>0</v>
      </c>
    </row>
    <row r="933" spans="2:45" s="1" customFormat="1" ht="14.25" x14ac:dyDescent="0.2">
      <c r="B933" s="31" t="s">
        <v>4794</v>
      </c>
      <c r="C933" s="32" t="s">
        <v>1379</v>
      </c>
      <c r="D933" s="31" t="s">
        <v>1380</v>
      </c>
      <c r="E933" s="31" t="s">
        <v>13</v>
      </c>
      <c r="F933" s="31" t="s">
        <v>11</v>
      </c>
      <c r="G933" s="31" t="s">
        <v>19</v>
      </c>
      <c r="H933" s="31" t="s">
        <v>63</v>
      </c>
      <c r="I933" s="31" t="s">
        <v>10</v>
      </c>
      <c r="J933" s="31" t="s">
        <v>14</v>
      </c>
      <c r="K933" s="31" t="s">
        <v>1381</v>
      </c>
      <c r="L933" s="33">
        <v>7949</v>
      </c>
      <c r="M933" s="150">
        <v>741840.36466899992</v>
      </c>
      <c r="N933" s="34">
        <v>-758734.45</v>
      </c>
      <c r="O933" s="34">
        <v>326948.86905295739</v>
      </c>
      <c r="P933" s="30">
        <v>145741.21466899995</v>
      </c>
      <c r="Q933" s="35">
        <v>47297.635176000003</v>
      </c>
      <c r="R933" s="36">
        <v>0</v>
      </c>
      <c r="S933" s="36">
        <v>22251.359650294264</v>
      </c>
      <c r="T933" s="36">
        <v>124945.26737427828</v>
      </c>
      <c r="U933" s="37">
        <v>147197.42078285952</v>
      </c>
      <c r="V933" s="38">
        <v>194495.05595885954</v>
      </c>
      <c r="W933" s="34">
        <v>340236.27062785951</v>
      </c>
      <c r="X933" s="34">
        <v>195101.2582462517</v>
      </c>
      <c r="Y933" s="33">
        <v>145135.01238160781</v>
      </c>
      <c r="Z933" s="144">
        <v>6496.3208997535448</v>
      </c>
      <c r="AA933" s="34">
        <v>11231.123851889271</v>
      </c>
      <c r="AB933" s="34">
        <v>67643.2043116001</v>
      </c>
      <c r="AC933" s="34">
        <v>33319.93</v>
      </c>
      <c r="AD933" s="34">
        <v>8296.8505218817591</v>
      </c>
      <c r="AE933" s="34">
        <v>1382.01</v>
      </c>
      <c r="AF933" s="34">
        <v>128369.43958512467</v>
      </c>
      <c r="AG933" s="136">
        <v>363189</v>
      </c>
      <c r="AH933" s="34">
        <v>380849.3</v>
      </c>
      <c r="AI933" s="34">
        <v>0</v>
      </c>
      <c r="AJ933" s="34">
        <v>17660.3</v>
      </c>
      <c r="AK933" s="34">
        <v>17660.3</v>
      </c>
      <c r="AL933" s="34">
        <v>363189</v>
      </c>
      <c r="AM933" s="34">
        <v>363189</v>
      </c>
      <c r="AN933" s="34">
        <v>0</v>
      </c>
      <c r="AO933" s="34">
        <v>145741.21466899995</v>
      </c>
      <c r="AP933" s="34">
        <v>128080.91466899995</v>
      </c>
      <c r="AQ933" s="34">
        <v>17660.299999999988</v>
      </c>
      <c r="AR933" s="34">
        <v>-758734.45</v>
      </c>
      <c r="AS933" s="34">
        <v>0</v>
      </c>
    </row>
    <row r="934" spans="2:45" s="1" customFormat="1" ht="14.25" x14ac:dyDescent="0.2">
      <c r="B934" s="31" t="s">
        <v>4794</v>
      </c>
      <c r="C934" s="32" t="s">
        <v>3446</v>
      </c>
      <c r="D934" s="31" t="s">
        <v>3447</v>
      </c>
      <c r="E934" s="31" t="s">
        <v>13</v>
      </c>
      <c r="F934" s="31" t="s">
        <v>11</v>
      </c>
      <c r="G934" s="31" t="s">
        <v>19</v>
      </c>
      <c r="H934" s="31" t="s">
        <v>63</v>
      </c>
      <c r="I934" s="31" t="s">
        <v>10</v>
      </c>
      <c r="J934" s="31" t="s">
        <v>12</v>
      </c>
      <c r="K934" s="31" t="s">
        <v>3448</v>
      </c>
      <c r="L934" s="33">
        <v>3837</v>
      </c>
      <c r="M934" s="150">
        <v>151711.35939999999</v>
      </c>
      <c r="N934" s="34">
        <v>-22405.3</v>
      </c>
      <c r="O934" s="34">
        <v>7194.5676731237709</v>
      </c>
      <c r="P934" s="30">
        <v>178027.0894</v>
      </c>
      <c r="Q934" s="35">
        <v>13022.676035</v>
      </c>
      <c r="R934" s="36">
        <v>0</v>
      </c>
      <c r="S934" s="36">
        <v>8484.6545040032579</v>
      </c>
      <c r="T934" s="36">
        <v>-43.809670794333215</v>
      </c>
      <c r="U934" s="37">
        <v>8440.8903504919672</v>
      </c>
      <c r="V934" s="38">
        <v>21463.566385491969</v>
      </c>
      <c r="W934" s="34">
        <v>199490.65578549198</v>
      </c>
      <c r="X934" s="34">
        <v>15908.727195003274</v>
      </c>
      <c r="Y934" s="33">
        <v>183581.92859048871</v>
      </c>
      <c r="Z934" s="144">
        <v>0</v>
      </c>
      <c r="AA934" s="34">
        <v>3591.0719087812795</v>
      </c>
      <c r="AB934" s="34">
        <v>19626.07931234772</v>
      </c>
      <c r="AC934" s="34">
        <v>16083.6</v>
      </c>
      <c r="AD934" s="34">
        <v>9375.23</v>
      </c>
      <c r="AE934" s="34">
        <v>0</v>
      </c>
      <c r="AF934" s="34">
        <v>48675.981221128997</v>
      </c>
      <c r="AG934" s="136">
        <v>0</v>
      </c>
      <c r="AH934" s="34">
        <v>48721.03</v>
      </c>
      <c r="AI934" s="34">
        <v>0</v>
      </c>
      <c r="AJ934" s="34">
        <v>5785</v>
      </c>
      <c r="AK934" s="34">
        <v>5785</v>
      </c>
      <c r="AL934" s="34">
        <v>0</v>
      </c>
      <c r="AM934" s="34">
        <v>42936.03</v>
      </c>
      <c r="AN934" s="34">
        <v>42936.03</v>
      </c>
      <c r="AO934" s="34">
        <v>178027.0894</v>
      </c>
      <c r="AP934" s="34">
        <v>129306.0594</v>
      </c>
      <c r="AQ934" s="34">
        <v>48721.03</v>
      </c>
      <c r="AR934" s="34">
        <v>-30379</v>
      </c>
      <c r="AS934" s="34">
        <v>7973.7000000000007</v>
      </c>
    </row>
    <row r="935" spans="2:45" s="1" customFormat="1" ht="14.25" x14ac:dyDescent="0.2">
      <c r="B935" s="31" t="s">
        <v>4794</v>
      </c>
      <c r="C935" s="32" t="s">
        <v>1442</v>
      </c>
      <c r="D935" s="31" t="s">
        <v>1443</v>
      </c>
      <c r="E935" s="31" t="s">
        <v>13</v>
      </c>
      <c r="F935" s="31" t="s">
        <v>11</v>
      </c>
      <c r="G935" s="31" t="s">
        <v>19</v>
      </c>
      <c r="H935" s="31" t="s">
        <v>63</v>
      </c>
      <c r="I935" s="31" t="s">
        <v>10</v>
      </c>
      <c r="J935" s="31" t="s">
        <v>12</v>
      </c>
      <c r="K935" s="31" t="s">
        <v>1444</v>
      </c>
      <c r="L935" s="33">
        <v>3052</v>
      </c>
      <c r="M935" s="150">
        <v>137320.45381099998</v>
      </c>
      <c r="N935" s="34">
        <v>-318046</v>
      </c>
      <c r="O935" s="34">
        <v>166395.5418167332</v>
      </c>
      <c r="P935" s="30">
        <v>-101946.54618900002</v>
      </c>
      <c r="Q935" s="35">
        <v>9055.8568539999997</v>
      </c>
      <c r="R935" s="36">
        <v>101946.54618900002</v>
      </c>
      <c r="S935" s="36">
        <v>4624.8175977160618</v>
      </c>
      <c r="T935" s="36">
        <v>130146.50221333859</v>
      </c>
      <c r="U935" s="37">
        <v>236719.14250191211</v>
      </c>
      <c r="V935" s="38">
        <v>245774.99935591212</v>
      </c>
      <c r="W935" s="34">
        <v>245774.99935591212</v>
      </c>
      <c r="X935" s="34">
        <v>170057.93335644924</v>
      </c>
      <c r="Y935" s="33">
        <v>75717.06599946288</v>
      </c>
      <c r="Z935" s="144">
        <v>0</v>
      </c>
      <c r="AA935" s="34">
        <v>3356.2704667483799</v>
      </c>
      <c r="AB935" s="34">
        <v>24775.738285786061</v>
      </c>
      <c r="AC935" s="34">
        <v>12793.11</v>
      </c>
      <c r="AD935" s="34">
        <v>409.97600957790246</v>
      </c>
      <c r="AE935" s="34">
        <v>1328.84</v>
      </c>
      <c r="AF935" s="34">
        <v>42663.934762112345</v>
      </c>
      <c r="AG935" s="136">
        <v>71318</v>
      </c>
      <c r="AH935" s="34">
        <v>78779</v>
      </c>
      <c r="AI935" s="34">
        <v>0</v>
      </c>
      <c r="AJ935" s="34">
        <v>7461</v>
      </c>
      <c r="AK935" s="34">
        <v>7461</v>
      </c>
      <c r="AL935" s="34">
        <v>71318</v>
      </c>
      <c r="AM935" s="34">
        <v>71318</v>
      </c>
      <c r="AN935" s="34">
        <v>0</v>
      </c>
      <c r="AO935" s="34">
        <v>-101946.54618900002</v>
      </c>
      <c r="AP935" s="34">
        <v>-109407.54618900002</v>
      </c>
      <c r="AQ935" s="34">
        <v>7461</v>
      </c>
      <c r="AR935" s="34">
        <v>-318046</v>
      </c>
      <c r="AS935" s="34">
        <v>0</v>
      </c>
    </row>
    <row r="936" spans="2:45" s="1" customFormat="1" ht="14.25" x14ac:dyDescent="0.2">
      <c r="B936" s="31" t="s">
        <v>4794</v>
      </c>
      <c r="C936" s="32" t="s">
        <v>1502</v>
      </c>
      <c r="D936" s="31" t="s">
        <v>1503</v>
      </c>
      <c r="E936" s="31" t="s">
        <v>13</v>
      </c>
      <c r="F936" s="31" t="s">
        <v>11</v>
      </c>
      <c r="G936" s="31" t="s">
        <v>19</v>
      </c>
      <c r="H936" s="31" t="s">
        <v>63</v>
      </c>
      <c r="I936" s="31" t="s">
        <v>10</v>
      </c>
      <c r="J936" s="31" t="s">
        <v>12</v>
      </c>
      <c r="K936" s="31" t="s">
        <v>1504</v>
      </c>
      <c r="L936" s="33">
        <v>2046</v>
      </c>
      <c r="M936" s="150">
        <v>98093.835541000008</v>
      </c>
      <c r="N936" s="34">
        <v>-171741</v>
      </c>
      <c r="O936" s="34">
        <v>53683.871636325443</v>
      </c>
      <c r="P936" s="30">
        <v>21404.335541000008</v>
      </c>
      <c r="Q936" s="35">
        <v>5471.1925730000003</v>
      </c>
      <c r="R936" s="36">
        <v>0</v>
      </c>
      <c r="S936" s="36">
        <v>2200.5341360008451</v>
      </c>
      <c r="T936" s="36">
        <v>23619.24811055262</v>
      </c>
      <c r="U936" s="37">
        <v>25819.921479812678</v>
      </c>
      <c r="V936" s="38">
        <v>31291.114052812678</v>
      </c>
      <c r="W936" s="34">
        <v>52695.449593812686</v>
      </c>
      <c r="X936" s="34">
        <v>32859.812396326277</v>
      </c>
      <c r="Y936" s="33">
        <v>19835.637197486405</v>
      </c>
      <c r="Z936" s="144">
        <v>0</v>
      </c>
      <c r="AA936" s="34">
        <v>1841.5948209254038</v>
      </c>
      <c r="AB936" s="34">
        <v>12206.954805122321</v>
      </c>
      <c r="AC936" s="34">
        <v>8576.24</v>
      </c>
      <c r="AD936" s="34">
        <v>216.53294475000001</v>
      </c>
      <c r="AE936" s="34">
        <v>271.47000000000003</v>
      </c>
      <c r="AF936" s="34">
        <v>23112.792570797727</v>
      </c>
      <c r="AG936" s="136">
        <v>92521</v>
      </c>
      <c r="AH936" s="34">
        <v>97585.5</v>
      </c>
      <c r="AI936" s="34">
        <v>0</v>
      </c>
      <c r="AJ936" s="34">
        <v>5064.5</v>
      </c>
      <c r="AK936" s="34">
        <v>5064.5</v>
      </c>
      <c r="AL936" s="34">
        <v>92521</v>
      </c>
      <c r="AM936" s="34">
        <v>92521</v>
      </c>
      <c r="AN936" s="34">
        <v>0</v>
      </c>
      <c r="AO936" s="34">
        <v>21404.335541000008</v>
      </c>
      <c r="AP936" s="34">
        <v>16339.835541000008</v>
      </c>
      <c r="AQ936" s="34">
        <v>5064.5</v>
      </c>
      <c r="AR936" s="34">
        <v>-171741</v>
      </c>
      <c r="AS936" s="34">
        <v>0</v>
      </c>
    </row>
    <row r="937" spans="2:45" s="1" customFormat="1" ht="14.25" x14ac:dyDescent="0.2">
      <c r="B937" s="31" t="s">
        <v>4794</v>
      </c>
      <c r="C937" s="32" t="s">
        <v>4137</v>
      </c>
      <c r="D937" s="31" t="s">
        <v>4138</v>
      </c>
      <c r="E937" s="31" t="s">
        <v>13</v>
      </c>
      <c r="F937" s="31" t="s">
        <v>11</v>
      </c>
      <c r="G937" s="31" t="s">
        <v>19</v>
      </c>
      <c r="H937" s="31" t="s">
        <v>63</v>
      </c>
      <c r="I937" s="31" t="s">
        <v>10</v>
      </c>
      <c r="J937" s="31" t="s">
        <v>14</v>
      </c>
      <c r="K937" s="31" t="s">
        <v>4139</v>
      </c>
      <c r="L937" s="33">
        <v>7169</v>
      </c>
      <c r="M937" s="150">
        <v>231117.65433600001</v>
      </c>
      <c r="N937" s="34">
        <v>-108199</v>
      </c>
      <c r="O937" s="34">
        <v>77924.365052346198</v>
      </c>
      <c r="P937" s="30">
        <v>162475.85433599999</v>
      </c>
      <c r="Q937" s="35">
        <v>21737.150785999998</v>
      </c>
      <c r="R937" s="36">
        <v>0</v>
      </c>
      <c r="S937" s="36">
        <v>11912.001332576005</v>
      </c>
      <c r="T937" s="36">
        <v>2425.9986674239954</v>
      </c>
      <c r="U937" s="37">
        <v>14338.077317711339</v>
      </c>
      <c r="V937" s="38">
        <v>36075.228103711335</v>
      </c>
      <c r="W937" s="34">
        <v>198551.08243971132</v>
      </c>
      <c r="X937" s="34">
        <v>22335.002498575981</v>
      </c>
      <c r="Y937" s="33">
        <v>176216.07994113534</v>
      </c>
      <c r="Z937" s="144">
        <v>0</v>
      </c>
      <c r="AA937" s="34">
        <v>13705.405399170735</v>
      </c>
      <c r="AB937" s="34">
        <v>54454.135156492019</v>
      </c>
      <c r="AC937" s="34">
        <v>30050.39</v>
      </c>
      <c r="AD937" s="34">
        <v>8510.6290495625017</v>
      </c>
      <c r="AE937" s="34">
        <v>5793.85</v>
      </c>
      <c r="AF937" s="34">
        <v>112514.40960522526</v>
      </c>
      <c r="AG937" s="136">
        <v>80062</v>
      </c>
      <c r="AH937" s="34">
        <v>101463.2</v>
      </c>
      <c r="AI937" s="34">
        <v>0</v>
      </c>
      <c r="AJ937" s="34">
        <v>21401.200000000001</v>
      </c>
      <c r="AK937" s="34">
        <v>21401.200000000001</v>
      </c>
      <c r="AL937" s="34">
        <v>80062</v>
      </c>
      <c r="AM937" s="34">
        <v>80062</v>
      </c>
      <c r="AN937" s="34">
        <v>0</v>
      </c>
      <c r="AO937" s="34">
        <v>162475.85433599999</v>
      </c>
      <c r="AP937" s="34">
        <v>141074.65433599998</v>
      </c>
      <c r="AQ937" s="34">
        <v>21401.200000000012</v>
      </c>
      <c r="AR937" s="34">
        <v>-108199</v>
      </c>
      <c r="AS937" s="34">
        <v>0</v>
      </c>
    </row>
    <row r="938" spans="2:45" s="1" customFormat="1" ht="14.25" x14ac:dyDescent="0.2">
      <c r="B938" s="31" t="s">
        <v>4794</v>
      </c>
      <c r="C938" s="32" t="s">
        <v>1055</v>
      </c>
      <c r="D938" s="31" t="s">
        <v>1056</v>
      </c>
      <c r="E938" s="31" t="s">
        <v>13</v>
      </c>
      <c r="F938" s="31" t="s">
        <v>11</v>
      </c>
      <c r="G938" s="31" t="s">
        <v>19</v>
      </c>
      <c r="H938" s="31" t="s">
        <v>63</v>
      </c>
      <c r="I938" s="31" t="s">
        <v>10</v>
      </c>
      <c r="J938" s="31" t="s">
        <v>12</v>
      </c>
      <c r="K938" s="31" t="s">
        <v>1057</v>
      </c>
      <c r="L938" s="33">
        <v>4105</v>
      </c>
      <c r="M938" s="150">
        <v>169054.62315299999</v>
      </c>
      <c r="N938" s="34">
        <v>-170901</v>
      </c>
      <c r="O938" s="34">
        <v>67597.642459451512</v>
      </c>
      <c r="P938" s="30">
        <v>29482.623152999993</v>
      </c>
      <c r="Q938" s="35">
        <v>11130.183959</v>
      </c>
      <c r="R938" s="36">
        <v>0</v>
      </c>
      <c r="S938" s="36">
        <v>7620.8641371457834</v>
      </c>
      <c r="T938" s="36">
        <v>27521.409580544132</v>
      </c>
      <c r="U938" s="37">
        <v>35142.463222514518</v>
      </c>
      <c r="V938" s="38">
        <v>46272.64718151452</v>
      </c>
      <c r="W938" s="34">
        <v>75755.270334514513</v>
      </c>
      <c r="X938" s="34">
        <v>47942.211724597299</v>
      </c>
      <c r="Y938" s="33">
        <v>27813.058609917214</v>
      </c>
      <c r="Z938" s="144">
        <v>0</v>
      </c>
      <c r="AA938" s="34">
        <v>8080.8340374260879</v>
      </c>
      <c r="AB938" s="34">
        <v>56164.602319930411</v>
      </c>
      <c r="AC938" s="34">
        <v>17206.98</v>
      </c>
      <c r="AD938" s="34">
        <v>3659.8712062632271</v>
      </c>
      <c r="AE938" s="34">
        <v>0</v>
      </c>
      <c r="AF938" s="34">
        <v>85112.287563619728</v>
      </c>
      <c r="AG938" s="136">
        <v>147852</v>
      </c>
      <c r="AH938" s="34">
        <v>147852</v>
      </c>
      <c r="AI938" s="34">
        <v>29352</v>
      </c>
      <c r="AJ938" s="34">
        <v>29352</v>
      </c>
      <c r="AK938" s="34">
        <v>0</v>
      </c>
      <c r="AL938" s="34">
        <v>118500</v>
      </c>
      <c r="AM938" s="34">
        <v>118500</v>
      </c>
      <c r="AN938" s="34">
        <v>0</v>
      </c>
      <c r="AO938" s="34">
        <v>29482.623152999993</v>
      </c>
      <c r="AP938" s="34">
        <v>29482.623152999993</v>
      </c>
      <c r="AQ938" s="34">
        <v>0</v>
      </c>
      <c r="AR938" s="34">
        <v>-170901</v>
      </c>
      <c r="AS938" s="34">
        <v>0</v>
      </c>
    </row>
    <row r="939" spans="2:45" s="1" customFormat="1" ht="14.25" x14ac:dyDescent="0.2">
      <c r="B939" s="31" t="s">
        <v>4794</v>
      </c>
      <c r="C939" s="32" t="s">
        <v>3599</v>
      </c>
      <c r="D939" s="31" t="s">
        <v>3600</v>
      </c>
      <c r="E939" s="31" t="s">
        <v>13</v>
      </c>
      <c r="F939" s="31" t="s">
        <v>11</v>
      </c>
      <c r="G939" s="31" t="s">
        <v>19</v>
      </c>
      <c r="H939" s="31" t="s">
        <v>63</v>
      </c>
      <c r="I939" s="31" t="s">
        <v>10</v>
      </c>
      <c r="J939" s="31" t="s">
        <v>15</v>
      </c>
      <c r="K939" s="31" t="s">
        <v>3601</v>
      </c>
      <c r="L939" s="33">
        <v>36187</v>
      </c>
      <c r="M939" s="150">
        <v>2108989.8375730002</v>
      </c>
      <c r="N939" s="34">
        <v>-1885589</v>
      </c>
      <c r="O939" s="34">
        <v>1035672.3359304332</v>
      </c>
      <c r="P939" s="30">
        <v>1220788.8375730002</v>
      </c>
      <c r="Q939" s="35">
        <v>166450.45415800001</v>
      </c>
      <c r="R939" s="36">
        <v>0</v>
      </c>
      <c r="S939" s="36">
        <v>70694.656814884293</v>
      </c>
      <c r="T939" s="36">
        <v>1679.3431851157075</v>
      </c>
      <c r="U939" s="37">
        <v>72374.390277028899</v>
      </c>
      <c r="V939" s="38">
        <v>238824.84443502891</v>
      </c>
      <c r="W939" s="34">
        <v>1459613.6820080292</v>
      </c>
      <c r="X939" s="34">
        <v>132552.48152788472</v>
      </c>
      <c r="Y939" s="33">
        <v>1327061.2004801445</v>
      </c>
      <c r="Z939" s="144">
        <v>0</v>
      </c>
      <c r="AA939" s="34">
        <v>87737.75007812574</v>
      </c>
      <c r="AB939" s="34">
        <v>216176.29088456722</v>
      </c>
      <c r="AC939" s="34">
        <v>151685.51999999999</v>
      </c>
      <c r="AD939" s="34">
        <v>18029.896038614839</v>
      </c>
      <c r="AE939" s="34">
        <v>5847.37</v>
      </c>
      <c r="AF939" s="34">
        <v>479476.8270013078</v>
      </c>
      <c r="AG939" s="136">
        <v>1737674</v>
      </c>
      <c r="AH939" s="34">
        <v>1737674</v>
      </c>
      <c r="AI939" s="34">
        <v>308000</v>
      </c>
      <c r="AJ939" s="34">
        <v>308000</v>
      </c>
      <c r="AK939" s="34">
        <v>0</v>
      </c>
      <c r="AL939" s="34">
        <v>1429674</v>
      </c>
      <c r="AM939" s="34">
        <v>1429674</v>
      </c>
      <c r="AN939" s="34">
        <v>0</v>
      </c>
      <c r="AO939" s="34">
        <v>1220788.8375730002</v>
      </c>
      <c r="AP939" s="34">
        <v>1220788.8375730002</v>
      </c>
      <c r="AQ939" s="34">
        <v>0</v>
      </c>
      <c r="AR939" s="34">
        <v>-1885589</v>
      </c>
      <c r="AS939" s="34">
        <v>0</v>
      </c>
    </row>
    <row r="940" spans="2:45" s="1" customFormat="1" ht="14.25" x14ac:dyDescent="0.2">
      <c r="B940" s="31" t="s">
        <v>4794</v>
      </c>
      <c r="C940" s="32" t="s">
        <v>1970</v>
      </c>
      <c r="D940" s="31" t="s">
        <v>1971</v>
      </c>
      <c r="E940" s="31" t="s">
        <v>13</v>
      </c>
      <c r="F940" s="31" t="s">
        <v>11</v>
      </c>
      <c r="G940" s="31" t="s">
        <v>19</v>
      </c>
      <c r="H940" s="31" t="s">
        <v>63</v>
      </c>
      <c r="I940" s="31" t="s">
        <v>10</v>
      </c>
      <c r="J940" s="31" t="s">
        <v>15</v>
      </c>
      <c r="K940" s="31" t="s">
        <v>1972</v>
      </c>
      <c r="L940" s="33">
        <v>26376</v>
      </c>
      <c r="M940" s="150">
        <v>954972.23212899989</v>
      </c>
      <c r="N940" s="34">
        <v>-1539423.36</v>
      </c>
      <c r="O940" s="34">
        <v>1019811.6398703144</v>
      </c>
      <c r="P940" s="30">
        <v>610813.0953418999</v>
      </c>
      <c r="Q940" s="35">
        <v>100162.746868</v>
      </c>
      <c r="R940" s="36">
        <v>0</v>
      </c>
      <c r="S940" s="36">
        <v>50451.583464019379</v>
      </c>
      <c r="T940" s="36">
        <v>288457.25177639921</v>
      </c>
      <c r="U940" s="37">
        <v>338910.66280740791</v>
      </c>
      <c r="V940" s="38">
        <v>439073.40967540792</v>
      </c>
      <c r="W940" s="34">
        <v>1049886.5050173078</v>
      </c>
      <c r="X940" s="34">
        <v>447577.6521864339</v>
      </c>
      <c r="Y940" s="33">
        <v>602308.85283087392</v>
      </c>
      <c r="Z940" s="144">
        <v>4259.7719118647801</v>
      </c>
      <c r="AA940" s="34">
        <v>104966.47691066953</v>
      </c>
      <c r="AB940" s="34">
        <v>168758.7549785861</v>
      </c>
      <c r="AC940" s="34">
        <v>110560.62</v>
      </c>
      <c r="AD940" s="34">
        <v>18134.391391987108</v>
      </c>
      <c r="AE940" s="34">
        <v>1019.36</v>
      </c>
      <c r="AF940" s="34">
        <v>407699.37519310752</v>
      </c>
      <c r="AG940" s="136">
        <v>1165257</v>
      </c>
      <c r="AH940" s="34">
        <v>1260754.2232129001</v>
      </c>
      <c r="AI940" s="34">
        <v>0</v>
      </c>
      <c r="AJ940" s="34">
        <v>95497.223212899989</v>
      </c>
      <c r="AK940" s="34">
        <v>95497.223212899989</v>
      </c>
      <c r="AL940" s="34">
        <v>1165257</v>
      </c>
      <c r="AM940" s="34">
        <v>1165257</v>
      </c>
      <c r="AN940" s="34">
        <v>0</v>
      </c>
      <c r="AO940" s="34">
        <v>610813.0953418999</v>
      </c>
      <c r="AP940" s="34">
        <v>515315.87212899991</v>
      </c>
      <c r="AQ940" s="34">
        <v>95497.223212899989</v>
      </c>
      <c r="AR940" s="34">
        <v>-1539423.36</v>
      </c>
      <c r="AS940" s="34">
        <v>0</v>
      </c>
    </row>
    <row r="941" spans="2:45" s="1" customFormat="1" ht="14.25" x14ac:dyDescent="0.2">
      <c r="B941" s="31" t="s">
        <v>4794</v>
      </c>
      <c r="C941" s="32" t="s">
        <v>1673</v>
      </c>
      <c r="D941" s="31" t="s">
        <v>1674</v>
      </c>
      <c r="E941" s="31" t="s">
        <v>13</v>
      </c>
      <c r="F941" s="31" t="s">
        <v>11</v>
      </c>
      <c r="G941" s="31" t="s">
        <v>19</v>
      </c>
      <c r="H941" s="31" t="s">
        <v>63</v>
      </c>
      <c r="I941" s="31" t="s">
        <v>10</v>
      </c>
      <c r="J941" s="31" t="s">
        <v>12</v>
      </c>
      <c r="K941" s="31" t="s">
        <v>1675</v>
      </c>
      <c r="L941" s="33">
        <v>2409</v>
      </c>
      <c r="M941" s="150">
        <v>68440.689322999999</v>
      </c>
      <c r="N941" s="34">
        <v>-42380</v>
      </c>
      <c r="O941" s="34">
        <v>16443.597943950415</v>
      </c>
      <c r="P941" s="30">
        <v>92504.758255299996</v>
      </c>
      <c r="Q941" s="35">
        <v>6576.6654140000001</v>
      </c>
      <c r="R941" s="36">
        <v>0</v>
      </c>
      <c r="S941" s="36">
        <v>4997.9726308590625</v>
      </c>
      <c r="T941" s="36">
        <v>-9.7261430991748057</v>
      </c>
      <c r="U941" s="37">
        <v>4988.2733868951946</v>
      </c>
      <c r="V941" s="38">
        <v>11564.938800895194</v>
      </c>
      <c r="W941" s="34">
        <v>104069.69705619519</v>
      </c>
      <c r="X941" s="34">
        <v>9371.1986828590452</v>
      </c>
      <c r="Y941" s="33">
        <v>94698.498373336144</v>
      </c>
      <c r="Z941" s="144">
        <v>0</v>
      </c>
      <c r="AA941" s="34">
        <v>4410.1464616958519</v>
      </c>
      <c r="AB941" s="34">
        <v>17812.367591387458</v>
      </c>
      <c r="AC941" s="34">
        <v>10097.84</v>
      </c>
      <c r="AD941" s="34">
        <v>344.5140555625</v>
      </c>
      <c r="AE941" s="34">
        <v>0</v>
      </c>
      <c r="AF941" s="34">
        <v>32664.868108645809</v>
      </c>
      <c r="AG941" s="136">
        <v>65038</v>
      </c>
      <c r="AH941" s="34">
        <v>71882.068932299997</v>
      </c>
      <c r="AI941" s="34">
        <v>0</v>
      </c>
      <c r="AJ941" s="34">
        <v>6844.0689323000006</v>
      </c>
      <c r="AK941" s="34">
        <v>6844.0689323000006</v>
      </c>
      <c r="AL941" s="34">
        <v>65038</v>
      </c>
      <c r="AM941" s="34">
        <v>65038</v>
      </c>
      <c r="AN941" s="34">
        <v>0</v>
      </c>
      <c r="AO941" s="34">
        <v>92504.758255299996</v>
      </c>
      <c r="AP941" s="34">
        <v>85660.689322999999</v>
      </c>
      <c r="AQ941" s="34">
        <v>6844.068932299997</v>
      </c>
      <c r="AR941" s="34">
        <v>-42380</v>
      </c>
      <c r="AS941" s="34">
        <v>0</v>
      </c>
    </row>
    <row r="942" spans="2:45" s="1" customFormat="1" ht="14.25" x14ac:dyDescent="0.2">
      <c r="B942" s="31" t="s">
        <v>4794</v>
      </c>
      <c r="C942" s="32" t="s">
        <v>3007</v>
      </c>
      <c r="D942" s="31" t="s">
        <v>3008</v>
      </c>
      <c r="E942" s="31" t="s">
        <v>13</v>
      </c>
      <c r="F942" s="31" t="s">
        <v>11</v>
      </c>
      <c r="G942" s="31" t="s">
        <v>19</v>
      </c>
      <c r="H942" s="31" t="s">
        <v>63</v>
      </c>
      <c r="I942" s="31" t="s">
        <v>10</v>
      </c>
      <c r="J942" s="31" t="s">
        <v>15</v>
      </c>
      <c r="K942" s="31" t="s">
        <v>3009</v>
      </c>
      <c r="L942" s="33">
        <v>26817</v>
      </c>
      <c r="M942" s="150">
        <v>1437357.858028</v>
      </c>
      <c r="N942" s="34">
        <v>-2000284.9</v>
      </c>
      <c r="O942" s="34">
        <v>1501960.0144387453</v>
      </c>
      <c r="P942" s="30">
        <v>375564.95802800008</v>
      </c>
      <c r="Q942" s="35">
        <v>125499.99924200001</v>
      </c>
      <c r="R942" s="36">
        <v>0</v>
      </c>
      <c r="S942" s="36">
        <v>63379.491912024336</v>
      </c>
      <c r="T942" s="36">
        <v>877366.8474601109</v>
      </c>
      <c r="U942" s="37">
        <v>940751.41234981059</v>
      </c>
      <c r="V942" s="38">
        <v>1066251.4115918106</v>
      </c>
      <c r="W942" s="34">
        <v>1441816.3696198107</v>
      </c>
      <c r="X942" s="34">
        <v>1175188.6599267696</v>
      </c>
      <c r="Y942" s="33">
        <v>266627.70969304116</v>
      </c>
      <c r="Z942" s="144">
        <v>0</v>
      </c>
      <c r="AA942" s="34">
        <v>86930.877840324203</v>
      </c>
      <c r="AB942" s="34">
        <v>223735.88201564687</v>
      </c>
      <c r="AC942" s="34">
        <v>112409.17</v>
      </c>
      <c r="AD942" s="34">
        <v>31748.791535330922</v>
      </c>
      <c r="AE942" s="34">
        <v>3894.97</v>
      </c>
      <c r="AF942" s="34">
        <v>458719.69139130198</v>
      </c>
      <c r="AG942" s="136">
        <v>1270958</v>
      </c>
      <c r="AH942" s="34">
        <v>1270958</v>
      </c>
      <c r="AI942" s="34">
        <v>350000</v>
      </c>
      <c r="AJ942" s="34">
        <v>350000</v>
      </c>
      <c r="AK942" s="34">
        <v>0</v>
      </c>
      <c r="AL942" s="34">
        <v>920958</v>
      </c>
      <c r="AM942" s="34">
        <v>920958</v>
      </c>
      <c r="AN942" s="34">
        <v>0</v>
      </c>
      <c r="AO942" s="34">
        <v>375564.95802800008</v>
      </c>
      <c r="AP942" s="34">
        <v>375564.95802800008</v>
      </c>
      <c r="AQ942" s="34">
        <v>0</v>
      </c>
      <c r="AR942" s="34">
        <v>-2094415</v>
      </c>
      <c r="AS942" s="34">
        <v>94130.100000000093</v>
      </c>
    </row>
    <row r="943" spans="2:45" s="1" customFormat="1" ht="14.25" x14ac:dyDescent="0.2">
      <c r="B943" s="31" t="s">
        <v>4794</v>
      </c>
      <c r="C943" s="32" t="s">
        <v>2356</v>
      </c>
      <c r="D943" s="31" t="s">
        <v>2357</v>
      </c>
      <c r="E943" s="31" t="s">
        <v>13</v>
      </c>
      <c r="F943" s="31" t="s">
        <v>11</v>
      </c>
      <c r="G943" s="31" t="s">
        <v>19</v>
      </c>
      <c r="H943" s="31" t="s">
        <v>63</v>
      </c>
      <c r="I943" s="31" t="s">
        <v>10</v>
      </c>
      <c r="J943" s="31" t="s">
        <v>12</v>
      </c>
      <c r="K943" s="31" t="s">
        <v>2358</v>
      </c>
      <c r="L943" s="33">
        <v>4597</v>
      </c>
      <c r="M943" s="150">
        <v>172090.91428599998</v>
      </c>
      <c r="N943" s="34">
        <v>-132510</v>
      </c>
      <c r="O943" s="34">
        <v>47357.966030196796</v>
      </c>
      <c r="P943" s="30">
        <v>109761.91428599998</v>
      </c>
      <c r="Q943" s="35">
        <v>20814.469849000001</v>
      </c>
      <c r="R943" s="36">
        <v>0</v>
      </c>
      <c r="S943" s="36">
        <v>9530.3987165750896</v>
      </c>
      <c r="T943" s="36">
        <v>-18.179775670167146</v>
      </c>
      <c r="U943" s="37">
        <v>9512.2702355763031</v>
      </c>
      <c r="V943" s="38">
        <v>30326.740084576304</v>
      </c>
      <c r="W943" s="34">
        <v>140088.65437057629</v>
      </c>
      <c r="X943" s="34">
        <v>17869.49759357507</v>
      </c>
      <c r="Y943" s="33">
        <v>122219.15677700122</v>
      </c>
      <c r="Z943" s="144">
        <v>0</v>
      </c>
      <c r="AA943" s="34">
        <v>7417.8823795300905</v>
      </c>
      <c r="AB943" s="34">
        <v>30166.073471691485</v>
      </c>
      <c r="AC943" s="34">
        <v>19269.3</v>
      </c>
      <c r="AD943" s="34">
        <v>2646.8769205812596</v>
      </c>
      <c r="AE943" s="34">
        <v>5445.95</v>
      </c>
      <c r="AF943" s="34">
        <v>64946.08277180283</v>
      </c>
      <c r="AG943" s="136">
        <v>55181</v>
      </c>
      <c r="AH943" s="34">
        <v>70181</v>
      </c>
      <c r="AI943" s="34">
        <v>0</v>
      </c>
      <c r="AJ943" s="34">
        <v>15000</v>
      </c>
      <c r="AK943" s="34">
        <v>15000</v>
      </c>
      <c r="AL943" s="34">
        <v>55181</v>
      </c>
      <c r="AM943" s="34">
        <v>55181</v>
      </c>
      <c r="AN943" s="34">
        <v>0</v>
      </c>
      <c r="AO943" s="34">
        <v>109761.91428599998</v>
      </c>
      <c r="AP943" s="34">
        <v>94761.914285999985</v>
      </c>
      <c r="AQ943" s="34">
        <v>15000</v>
      </c>
      <c r="AR943" s="34">
        <v>-132510</v>
      </c>
      <c r="AS943" s="34">
        <v>0</v>
      </c>
    </row>
    <row r="944" spans="2:45" s="1" customFormat="1" ht="14.25" x14ac:dyDescent="0.2">
      <c r="B944" s="31" t="s">
        <v>4794</v>
      </c>
      <c r="C944" s="32" t="s">
        <v>559</v>
      </c>
      <c r="D944" s="31" t="s">
        <v>560</v>
      </c>
      <c r="E944" s="31" t="s">
        <v>13</v>
      </c>
      <c r="F944" s="31" t="s">
        <v>11</v>
      </c>
      <c r="G944" s="31" t="s">
        <v>19</v>
      </c>
      <c r="H944" s="31" t="s">
        <v>63</v>
      </c>
      <c r="I944" s="31" t="s">
        <v>10</v>
      </c>
      <c r="J944" s="31" t="s">
        <v>14</v>
      </c>
      <c r="K944" s="31" t="s">
        <v>561</v>
      </c>
      <c r="L944" s="33">
        <v>8391</v>
      </c>
      <c r="M944" s="150">
        <v>181256.1813</v>
      </c>
      <c r="N944" s="34">
        <v>-69511</v>
      </c>
      <c r="O944" s="34">
        <v>30654.18310483118</v>
      </c>
      <c r="P944" s="30">
        <v>241815.79942999998</v>
      </c>
      <c r="Q944" s="35">
        <v>24095.230907000001</v>
      </c>
      <c r="R944" s="36">
        <v>0</v>
      </c>
      <c r="S944" s="36">
        <v>22814.728661723046</v>
      </c>
      <c r="T944" s="36">
        <v>-326.02280670307664</v>
      </c>
      <c r="U944" s="37">
        <v>22488.827125438973</v>
      </c>
      <c r="V944" s="38">
        <v>46584.058032438974</v>
      </c>
      <c r="W944" s="34">
        <v>288399.85746243899</v>
      </c>
      <c r="X944" s="34">
        <v>42777.616240723059</v>
      </c>
      <c r="Y944" s="33">
        <v>245622.24122171593</v>
      </c>
      <c r="Z944" s="144">
        <v>0</v>
      </c>
      <c r="AA944" s="34">
        <v>23306.114586921649</v>
      </c>
      <c r="AB944" s="34">
        <v>61546.579423918716</v>
      </c>
      <c r="AC944" s="34">
        <v>35172.660000000003</v>
      </c>
      <c r="AD944" s="34">
        <v>315.15455760000003</v>
      </c>
      <c r="AE944" s="34">
        <v>936.25</v>
      </c>
      <c r="AF944" s="34">
        <v>121276.75856844037</v>
      </c>
      <c r="AG944" s="136">
        <v>116256</v>
      </c>
      <c r="AH944" s="34">
        <v>134381.61812999999</v>
      </c>
      <c r="AI944" s="34">
        <v>0</v>
      </c>
      <c r="AJ944" s="34">
        <v>18125.618129999999</v>
      </c>
      <c r="AK944" s="34">
        <v>18125.618129999999</v>
      </c>
      <c r="AL944" s="34">
        <v>116256</v>
      </c>
      <c r="AM944" s="34">
        <v>116256</v>
      </c>
      <c r="AN944" s="34">
        <v>0</v>
      </c>
      <c r="AO944" s="34">
        <v>241815.79942999998</v>
      </c>
      <c r="AP944" s="34">
        <v>223690.1813</v>
      </c>
      <c r="AQ944" s="34">
        <v>18125.618129999988</v>
      </c>
      <c r="AR944" s="34">
        <v>-69511</v>
      </c>
      <c r="AS944" s="34">
        <v>0</v>
      </c>
    </row>
    <row r="945" spans="2:45" s="1" customFormat="1" ht="14.25" x14ac:dyDescent="0.2">
      <c r="B945" s="31" t="s">
        <v>4794</v>
      </c>
      <c r="C945" s="32" t="s">
        <v>3656</v>
      </c>
      <c r="D945" s="31" t="s">
        <v>3657</v>
      </c>
      <c r="E945" s="31" t="s">
        <v>13</v>
      </c>
      <c r="F945" s="31" t="s">
        <v>11</v>
      </c>
      <c r="G945" s="31" t="s">
        <v>19</v>
      </c>
      <c r="H945" s="31" t="s">
        <v>63</v>
      </c>
      <c r="I945" s="31" t="s">
        <v>10</v>
      </c>
      <c r="J945" s="31" t="s">
        <v>16</v>
      </c>
      <c r="K945" s="31" t="s">
        <v>3658</v>
      </c>
      <c r="L945" s="33">
        <v>13863</v>
      </c>
      <c r="M945" s="150">
        <v>300606.75174400001</v>
      </c>
      <c r="N945" s="34">
        <v>-143111</v>
      </c>
      <c r="O945" s="34">
        <v>113050.32482559999</v>
      </c>
      <c r="P945" s="30">
        <v>215471.4369184</v>
      </c>
      <c r="Q945" s="35">
        <v>28154.848075000002</v>
      </c>
      <c r="R945" s="36">
        <v>0</v>
      </c>
      <c r="S945" s="36">
        <v>24440.91193143796</v>
      </c>
      <c r="T945" s="36">
        <v>3285.0880685620396</v>
      </c>
      <c r="U945" s="37">
        <v>27726.149512544609</v>
      </c>
      <c r="V945" s="38">
        <v>55880.997587544611</v>
      </c>
      <c r="W945" s="34">
        <v>271352.43450594461</v>
      </c>
      <c r="X945" s="34">
        <v>45826.709871437983</v>
      </c>
      <c r="Y945" s="33">
        <v>225525.72463450662</v>
      </c>
      <c r="Z945" s="144">
        <v>0</v>
      </c>
      <c r="AA945" s="34">
        <v>35536.912598861891</v>
      </c>
      <c r="AB945" s="34">
        <v>108587.50905705251</v>
      </c>
      <c r="AC945" s="34">
        <v>58109.72</v>
      </c>
      <c r="AD945" s="34">
        <v>9755.7177681645589</v>
      </c>
      <c r="AE945" s="34">
        <v>0</v>
      </c>
      <c r="AF945" s="34">
        <v>211989.85942407895</v>
      </c>
      <c r="AG945" s="136">
        <v>145500</v>
      </c>
      <c r="AH945" s="34">
        <v>186296.68517439999</v>
      </c>
      <c r="AI945" s="34">
        <v>11079</v>
      </c>
      <c r="AJ945" s="34">
        <v>30060.675174400003</v>
      </c>
      <c r="AK945" s="34">
        <v>18981.675174400003</v>
      </c>
      <c r="AL945" s="34">
        <v>134421</v>
      </c>
      <c r="AM945" s="34">
        <v>156236.00999999998</v>
      </c>
      <c r="AN945" s="34">
        <v>21815.00999999998</v>
      </c>
      <c r="AO945" s="34">
        <v>215471.4369184</v>
      </c>
      <c r="AP945" s="34">
        <v>174674.75174400001</v>
      </c>
      <c r="AQ945" s="34">
        <v>40796.685174399987</v>
      </c>
      <c r="AR945" s="34">
        <v>-143111</v>
      </c>
      <c r="AS945" s="34">
        <v>0</v>
      </c>
    </row>
    <row r="946" spans="2:45" s="1" customFormat="1" ht="14.25" x14ac:dyDescent="0.2">
      <c r="B946" s="31" t="s">
        <v>4794</v>
      </c>
      <c r="C946" s="32" t="s">
        <v>4071</v>
      </c>
      <c r="D946" s="31" t="s">
        <v>4072</v>
      </c>
      <c r="E946" s="31" t="s">
        <v>13</v>
      </c>
      <c r="F946" s="31" t="s">
        <v>11</v>
      </c>
      <c r="G946" s="31" t="s">
        <v>19</v>
      </c>
      <c r="H946" s="31" t="s">
        <v>63</v>
      </c>
      <c r="I946" s="31" t="s">
        <v>10</v>
      </c>
      <c r="J946" s="31" t="s">
        <v>12</v>
      </c>
      <c r="K946" s="31" t="s">
        <v>4073</v>
      </c>
      <c r="L946" s="33">
        <v>1205</v>
      </c>
      <c r="M946" s="150">
        <v>39857.427898000002</v>
      </c>
      <c r="N946" s="34">
        <v>-4011</v>
      </c>
      <c r="O946" s="34">
        <v>0</v>
      </c>
      <c r="P946" s="30">
        <v>49227.227898000012</v>
      </c>
      <c r="Q946" s="35">
        <v>3362.8747870000002</v>
      </c>
      <c r="R946" s="36">
        <v>0</v>
      </c>
      <c r="S946" s="36">
        <v>2176.8072617151215</v>
      </c>
      <c r="T946" s="36">
        <v>233.19273828487849</v>
      </c>
      <c r="U946" s="37">
        <v>2410.0129959327887</v>
      </c>
      <c r="V946" s="38">
        <v>5772.8877829327885</v>
      </c>
      <c r="W946" s="34">
        <v>55000.115680932802</v>
      </c>
      <c r="X946" s="34">
        <v>4081.513615715121</v>
      </c>
      <c r="Y946" s="33">
        <v>50918.602065217681</v>
      </c>
      <c r="Z946" s="144">
        <v>0</v>
      </c>
      <c r="AA946" s="34">
        <v>1681.5953817659117</v>
      </c>
      <c r="AB946" s="34">
        <v>6855.3988947277967</v>
      </c>
      <c r="AC946" s="34">
        <v>5051.01</v>
      </c>
      <c r="AD946" s="34">
        <v>1014</v>
      </c>
      <c r="AE946" s="34">
        <v>0</v>
      </c>
      <c r="AF946" s="34">
        <v>14602.004276493708</v>
      </c>
      <c r="AG946" s="136">
        <v>35419</v>
      </c>
      <c r="AH946" s="34">
        <v>36173.800000000003</v>
      </c>
      <c r="AI946" s="34">
        <v>0</v>
      </c>
      <c r="AJ946" s="34">
        <v>754.80000000000007</v>
      </c>
      <c r="AK946" s="34">
        <v>754.80000000000007</v>
      </c>
      <c r="AL946" s="34">
        <v>35419</v>
      </c>
      <c r="AM946" s="34">
        <v>35419</v>
      </c>
      <c r="AN946" s="34">
        <v>0</v>
      </c>
      <c r="AO946" s="34">
        <v>49227.227898000012</v>
      </c>
      <c r="AP946" s="34">
        <v>48472.427898000009</v>
      </c>
      <c r="AQ946" s="34">
        <v>754.80000000000291</v>
      </c>
      <c r="AR946" s="34">
        <v>-4011</v>
      </c>
      <c r="AS946" s="34">
        <v>0</v>
      </c>
    </row>
    <row r="947" spans="2:45" s="1" customFormat="1" ht="14.25" x14ac:dyDescent="0.2">
      <c r="B947" s="31" t="s">
        <v>4794</v>
      </c>
      <c r="C947" s="32" t="s">
        <v>2786</v>
      </c>
      <c r="D947" s="31" t="s">
        <v>2787</v>
      </c>
      <c r="E947" s="31" t="s">
        <v>13</v>
      </c>
      <c r="F947" s="31" t="s">
        <v>11</v>
      </c>
      <c r="G947" s="31" t="s">
        <v>19</v>
      </c>
      <c r="H947" s="31" t="s">
        <v>63</v>
      </c>
      <c r="I947" s="31" t="s">
        <v>10</v>
      </c>
      <c r="J947" s="31" t="s">
        <v>14</v>
      </c>
      <c r="K947" s="31" t="s">
        <v>2788</v>
      </c>
      <c r="L947" s="33">
        <v>7028</v>
      </c>
      <c r="M947" s="150">
        <v>231900.86816499999</v>
      </c>
      <c r="N947" s="34">
        <v>-380650</v>
      </c>
      <c r="O947" s="34">
        <v>138684.40530222576</v>
      </c>
      <c r="P947" s="30">
        <v>20681.868164999993</v>
      </c>
      <c r="Q947" s="35">
        <v>28229.977803000002</v>
      </c>
      <c r="R947" s="36">
        <v>0</v>
      </c>
      <c r="S947" s="36">
        <v>11712.184441147356</v>
      </c>
      <c r="T947" s="36">
        <v>83256.372047914061</v>
      </c>
      <c r="U947" s="37">
        <v>94969.068607309207</v>
      </c>
      <c r="V947" s="38">
        <v>123199.04641030921</v>
      </c>
      <c r="W947" s="34">
        <v>143880.9145753092</v>
      </c>
      <c r="X947" s="34">
        <v>121981.06654737309</v>
      </c>
      <c r="Y947" s="33">
        <v>21899.84802793611</v>
      </c>
      <c r="Z947" s="144">
        <v>0</v>
      </c>
      <c r="AA947" s="34">
        <v>11695.834284148465</v>
      </c>
      <c r="AB947" s="34">
        <v>46623.351280013994</v>
      </c>
      <c r="AC947" s="34">
        <v>29459.360000000001</v>
      </c>
      <c r="AD947" s="34">
        <v>7561</v>
      </c>
      <c r="AE947" s="34">
        <v>239.87</v>
      </c>
      <c r="AF947" s="34">
        <v>95579.415564162453</v>
      </c>
      <c r="AG947" s="136">
        <v>299497</v>
      </c>
      <c r="AH947" s="34">
        <v>314697</v>
      </c>
      <c r="AI947" s="34">
        <v>0</v>
      </c>
      <c r="AJ947" s="34">
        <v>15200</v>
      </c>
      <c r="AK947" s="34">
        <v>15200</v>
      </c>
      <c r="AL947" s="34">
        <v>299497</v>
      </c>
      <c r="AM947" s="34">
        <v>299497</v>
      </c>
      <c r="AN947" s="34">
        <v>0</v>
      </c>
      <c r="AO947" s="34">
        <v>20681.868164999993</v>
      </c>
      <c r="AP947" s="34">
        <v>5481.8681649999926</v>
      </c>
      <c r="AQ947" s="34">
        <v>15200</v>
      </c>
      <c r="AR947" s="34">
        <v>-380650</v>
      </c>
      <c r="AS947" s="34">
        <v>0</v>
      </c>
    </row>
    <row r="948" spans="2:45" s="1" customFormat="1" ht="14.25" x14ac:dyDescent="0.2">
      <c r="B948" s="31" t="s">
        <v>4794</v>
      </c>
      <c r="C948" s="32" t="s">
        <v>3269</v>
      </c>
      <c r="D948" s="31" t="s">
        <v>3270</v>
      </c>
      <c r="E948" s="31" t="s">
        <v>13</v>
      </c>
      <c r="F948" s="31" t="s">
        <v>11</v>
      </c>
      <c r="G948" s="31" t="s">
        <v>19</v>
      </c>
      <c r="H948" s="31" t="s">
        <v>63</v>
      </c>
      <c r="I948" s="31" t="s">
        <v>10</v>
      </c>
      <c r="J948" s="31" t="s">
        <v>16</v>
      </c>
      <c r="K948" s="31" t="s">
        <v>3271</v>
      </c>
      <c r="L948" s="33">
        <v>12535</v>
      </c>
      <c r="M948" s="150">
        <v>503696.401878</v>
      </c>
      <c r="N948" s="34">
        <v>-357274.5</v>
      </c>
      <c r="O948" s="34">
        <v>200694.97063254804</v>
      </c>
      <c r="P948" s="30">
        <v>290334.901878</v>
      </c>
      <c r="Q948" s="35">
        <v>46458.842546</v>
      </c>
      <c r="R948" s="36">
        <v>0</v>
      </c>
      <c r="S948" s="36">
        <v>32171.012509726635</v>
      </c>
      <c r="T948" s="36">
        <v>-383.75537151930985</v>
      </c>
      <c r="U948" s="37">
        <v>31787.428551094177</v>
      </c>
      <c r="V948" s="38">
        <v>78246.27109709417</v>
      </c>
      <c r="W948" s="34">
        <v>368581.17297509417</v>
      </c>
      <c r="X948" s="34">
        <v>60320.648455726623</v>
      </c>
      <c r="Y948" s="33">
        <v>308260.52451936755</v>
      </c>
      <c r="Z948" s="144">
        <v>0</v>
      </c>
      <c r="AA948" s="34">
        <v>11431.470403888554</v>
      </c>
      <c r="AB948" s="34">
        <v>82441.069171692798</v>
      </c>
      <c r="AC948" s="34">
        <v>52543.12</v>
      </c>
      <c r="AD948" s="34">
        <v>3452.7927037625</v>
      </c>
      <c r="AE948" s="34">
        <v>0</v>
      </c>
      <c r="AF948" s="34">
        <v>149868.45227934385</v>
      </c>
      <c r="AG948" s="136">
        <v>349744</v>
      </c>
      <c r="AH948" s="34">
        <v>349744</v>
      </c>
      <c r="AI948" s="34">
        <v>52877</v>
      </c>
      <c r="AJ948" s="34">
        <v>52877</v>
      </c>
      <c r="AK948" s="34">
        <v>0</v>
      </c>
      <c r="AL948" s="34">
        <v>296867</v>
      </c>
      <c r="AM948" s="34">
        <v>296867</v>
      </c>
      <c r="AN948" s="34">
        <v>0</v>
      </c>
      <c r="AO948" s="34">
        <v>290334.901878</v>
      </c>
      <c r="AP948" s="34">
        <v>290334.901878</v>
      </c>
      <c r="AQ948" s="34">
        <v>0</v>
      </c>
      <c r="AR948" s="34">
        <v>-362000.5</v>
      </c>
      <c r="AS948" s="34">
        <v>4726</v>
      </c>
    </row>
    <row r="949" spans="2:45" s="1" customFormat="1" ht="14.25" x14ac:dyDescent="0.2">
      <c r="B949" s="31" t="s">
        <v>4794</v>
      </c>
      <c r="C949" s="32" t="s">
        <v>1094</v>
      </c>
      <c r="D949" s="31" t="s">
        <v>1095</v>
      </c>
      <c r="E949" s="31" t="s">
        <v>13</v>
      </c>
      <c r="F949" s="31" t="s">
        <v>11</v>
      </c>
      <c r="G949" s="31" t="s">
        <v>19</v>
      </c>
      <c r="H949" s="31" t="s">
        <v>63</v>
      </c>
      <c r="I949" s="31" t="s">
        <v>10</v>
      </c>
      <c r="J949" s="31" t="s">
        <v>12</v>
      </c>
      <c r="K949" s="31" t="s">
        <v>1096</v>
      </c>
      <c r="L949" s="33">
        <v>4128</v>
      </c>
      <c r="M949" s="150">
        <v>356499.00353400002</v>
      </c>
      <c r="N949" s="34">
        <v>-383700.9</v>
      </c>
      <c r="O949" s="34">
        <v>264181.39785601461</v>
      </c>
      <c r="P949" s="30">
        <v>-119236.69646599999</v>
      </c>
      <c r="Q949" s="35">
        <v>18150.422780000001</v>
      </c>
      <c r="R949" s="36">
        <v>119236.69646599999</v>
      </c>
      <c r="S949" s="36">
        <v>2927.1319897154094</v>
      </c>
      <c r="T949" s="36">
        <v>202414.93478906679</v>
      </c>
      <c r="U949" s="37">
        <v>324580.51353681198</v>
      </c>
      <c r="V949" s="38">
        <v>342730.936316812</v>
      </c>
      <c r="W949" s="34">
        <v>342730.936316812</v>
      </c>
      <c r="X949" s="34">
        <v>254080.58804773004</v>
      </c>
      <c r="Y949" s="33">
        <v>88650.348269081966</v>
      </c>
      <c r="Z949" s="144">
        <v>8425.1234693150291</v>
      </c>
      <c r="AA949" s="34">
        <v>3732.6603882454651</v>
      </c>
      <c r="AB949" s="34">
        <v>51771.079631868815</v>
      </c>
      <c r="AC949" s="34">
        <v>17303.39</v>
      </c>
      <c r="AD949" s="34">
        <v>2677.8624468875</v>
      </c>
      <c r="AE949" s="34">
        <v>693</v>
      </c>
      <c r="AF949" s="34">
        <v>84603.115936316812</v>
      </c>
      <c r="AG949" s="136">
        <v>131821</v>
      </c>
      <c r="AH949" s="34">
        <v>136035.20000000001</v>
      </c>
      <c r="AI949" s="34">
        <v>0</v>
      </c>
      <c r="AJ949" s="34">
        <v>4214.2</v>
      </c>
      <c r="AK949" s="34">
        <v>4214.2</v>
      </c>
      <c r="AL949" s="34">
        <v>131821</v>
      </c>
      <c r="AM949" s="34">
        <v>131821</v>
      </c>
      <c r="AN949" s="34">
        <v>0</v>
      </c>
      <c r="AO949" s="34">
        <v>-119236.69646599999</v>
      </c>
      <c r="AP949" s="34">
        <v>-123450.89646599999</v>
      </c>
      <c r="AQ949" s="34">
        <v>4214.1999999999971</v>
      </c>
      <c r="AR949" s="34">
        <v>-383700.9</v>
      </c>
      <c r="AS949" s="34">
        <v>0</v>
      </c>
    </row>
    <row r="950" spans="2:45" s="1" customFormat="1" ht="14.25" x14ac:dyDescent="0.2">
      <c r="B950" s="31" t="s">
        <v>4794</v>
      </c>
      <c r="C950" s="32" t="s">
        <v>3004</v>
      </c>
      <c r="D950" s="31" t="s">
        <v>3005</v>
      </c>
      <c r="E950" s="31" t="s">
        <v>13</v>
      </c>
      <c r="F950" s="31" t="s">
        <v>11</v>
      </c>
      <c r="G950" s="31" t="s">
        <v>19</v>
      </c>
      <c r="H950" s="31" t="s">
        <v>63</v>
      </c>
      <c r="I950" s="31" t="s">
        <v>10</v>
      </c>
      <c r="J950" s="31" t="s">
        <v>16</v>
      </c>
      <c r="K950" s="31" t="s">
        <v>3006</v>
      </c>
      <c r="L950" s="33">
        <v>15552</v>
      </c>
      <c r="M950" s="150">
        <v>520521.32658400002</v>
      </c>
      <c r="N950" s="34">
        <v>-379759</v>
      </c>
      <c r="O950" s="34">
        <v>251339.68194313295</v>
      </c>
      <c r="P950" s="30">
        <v>312783.32658400002</v>
      </c>
      <c r="Q950" s="35">
        <v>39891.593673000003</v>
      </c>
      <c r="R950" s="36">
        <v>0</v>
      </c>
      <c r="S950" s="36">
        <v>23678.479265151949</v>
      </c>
      <c r="T950" s="36">
        <v>7425.5207348480508</v>
      </c>
      <c r="U950" s="37">
        <v>31104.167728420525</v>
      </c>
      <c r="V950" s="38">
        <v>70995.761401420532</v>
      </c>
      <c r="W950" s="34">
        <v>383779.08798542054</v>
      </c>
      <c r="X950" s="34">
        <v>44397.14862215193</v>
      </c>
      <c r="Y950" s="33">
        <v>339381.93936326861</v>
      </c>
      <c r="Z950" s="144">
        <v>0</v>
      </c>
      <c r="AA950" s="34">
        <v>25132.334500620509</v>
      </c>
      <c r="AB950" s="34">
        <v>102046.34861858517</v>
      </c>
      <c r="AC950" s="34">
        <v>65189.52</v>
      </c>
      <c r="AD950" s="34">
        <v>7705.171834849998</v>
      </c>
      <c r="AE950" s="34">
        <v>0</v>
      </c>
      <c r="AF950" s="34">
        <v>200073.37495405565</v>
      </c>
      <c r="AG950" s="136">
        <v>271702</v>
      </c>
      <c r="AH950" s="34">
        <v>271702</v>
      </c>
      <c r="AI950" s="34">
        <v>66696</v>
      </c>
      <c r="AJ950" s="34">
        <v>66696</v>
      </c>
      <c r="AK950" s="34">
        <v>0</v>
      </c>
      <c r="AL950" s="34">
        <v>205006</v>
      </c>
      <c r="AM950" s="34">
        <v>205006</v>
      </c>
      <c r="AN950" s="34">
        <v>0</v>
      </c>
      <c r="AO950" s="34">
        <v>312783.32658400002</v>
      </c>
      <c r="AP950" s="34">
        <v>312783.32658400002</v>
      </c>
      <c r="AQ950" s="34">
        <v>0</v>
      </c>
      <c r="AR950" s="34">
        <v>-379759</v>
      </c>
      <c r="AS950" s="34">
        <v>0</v>
      </c>
    </row>
    <row r="951" spans="2:45" s="1" customFormat="1" ht="14.25" x14ac:dyDescent="0.2">
      <c r="B951" s="31" t="s">
        <v>4794</v>
      </c>
      <c r="C951" s="32" t="s">
        <v>2941</v>
      </c>
      <c r="D951" s="31" t="s">
        <v>2942</v>
      </c>
      <c r="E951" s="31" t="s">
        <v>13</v>
      </c>
      <c r="F951" s="31" t="s">
        <v>11</v>
      </c>
      <c r="G951" s="31" t="s">
        <v>19</v>
      </c>
      <c r="H951" s="31" t="s">
        <v>63</v>
      </c>
      <c r="I951" s="31" t="s">
        <v>10</v>
      </c>
      <c r="J951" s="31" t="s">
        <v>12</v>
      </c>
      <c r="K951" s="31" t="s">
        <v>2943</v>
      </c>
      <c r="L951" s="33">
        <v>4010</v>
      </c>
      <c r="M951" s="150">
        <v>110116.196918</v>
      </c>
      <c r="N951" s="34">
        <v>-24888</v>
      </c>
      <c r="O951" s="34">
        <v>0</v>
      </c>
      <c r="P951" s="30">
        <v>254478.81660979998</v>
      </c>
      <c r="Q951" s="35">
        <v>11914.821204</v>
      </c>
      <c r="R951" s="36">
        <v>0</v>
      </c>
      <c r="S951" s="36">
        <v>6832.041131431195</v>
      </c>
      <c r="T951" s="36">
        <v>1187.958868568805</v>
      </c>
      <c r="U951" s="37">
        <v>8020.0432478759203</v>
      </c>
      <c r="V951" s="38">
        <v>19934.864451875921</v>
      </c>
      <c r="W951" s="34">
        <v>274413.68106167589</v>
      </c>
      <c r="X951" s="34">
        <v>12810.077121431183</v>
      </c>
      <c r="Y951" s="33">
        <v>261603.60394024471</v>
      </c>
      <c r="Z951" s="144">
        <v>0</v>
      </c>
      <c r="AA951" s="34">
        <v>12237.557624255945</v>
      </c>
      <c r="AB951" s="34">
        <v>40862.304970294012</v>
      </c>
      <c r="AC951" s="34">
        <v>16808.77</v>
      </c>
      <c r="AD951" s="34">
        <v>1677.05854816544</v>
      </c>
      <c r="AE951" s="34">
        <v>1106.24</v>
      </c>
      <c r="AF951" s="34">
        <v>72691.931142715403</v>
      </c>
      <c r="AG951" s="136">
        <v>182890</v>
      </c>
      <c r="AH951" s="34">
        <v>184260.61969180001</v>
      </c>
      <c r="AI951" s="34">
        <v>9641</v>
      </c>
      <c r="AJ951" s="34">
        <v>11011.619691800001</v>
      </c>
      <c r="AK951" s="34">
        <v>1370.6196918000005</v>
      </c>
      <c r="AL951" s="34">
        <v>173249</v>
      </c>
      <c r="AM951" s="34">
        <v>173249</v>
      </c>
      <c r="AN951" s="34">
        <v>0</v>
      </c>
      <c r="AO951" s="34">
        <v>254478.81660979998</v>
      </c>
      <c r="AP951" s="34">
        <v>253108.19691799997</v>
      </c>
      <c r="AQ951" s="34">
        <v>1370.619691800006</v>
      </c>
      <c r="AR951" s="34">
        <v>-24888</v>
      </c>
      <c r="AS951" s="34">
        <v>0</v>
      </c>
    </row>
    <row r="952" spans="2:45" s="1" customFormat="1" ht="14.25" x14ac:dyDescent="0.2">
      <c r="B952" s="31" t="s">
        <v>4794</v>
      </c>
      <c r="C952" s="32" t="s">
        <v>2554</v>
      </c>
      <c r="D952" s="31" t="s">
        <v>2555</v>
      </c>
      <c r="E952" s="31" t="s">
        <v>13</v>
      </c>
      <c r="F952" s="31" t="s">
        <v>11</v>
      </c>
      <c r="G952" s="31" t="s">
        <v>19</v>
      </c>
      <c r="H952" s="31" t="s">
        <v>63</v>
      </c>
      <c r="I952" s="31" t="s">
        <v>10</v>
      </c>
      <c r="J952" s="31" t="s">
        <v>14</v>
      </c>
      <c r="K952" s="31" t="s">
        <v>2556</v>
      </c>
      <c r="L952" s="33">
        <v>5426</v>
      </c>
      <c r="M952" s="150">
        <v>221054.075419</v>
      </c>
      <c r="N952" s="34">
        <v>-88880</v>
      </c>
      <c r="O952" s="34">
        <v>35456.462778105524</v>
      </c>
      <c r="P952" s="30">
        <v>183104.59341900001</v>
      </c>
      <c r="Q952" s="35">
        <v>17683.052770999999</v>
      </c>
      <c r="R952" s="36">
        <v>0</v>
      </c>
      <c r="S952" s="36">
        <v>13329.209912005119</v>
      </c>
      <c r="T952" s="36">
        <v>-133.87423396462145</v>
      </c>
      <c r="U952" s="37">
        <v>13195.406833930787</v>
      </c>
      <c r="V952" s="38">
        <v>30878.459604930787</v>
      </c>
      <c r="W952" s="34">
        <v>213983.05302393081</v>
      </c>
      <c r="X952" s="34">
        <v>24992.268585005106</v>
      </c>
      <c r="Y952" s="33">
        <v>188990.78443892571</v>
      </c>
      <c r="Z952" s="144">
        <v>0</v>
      </c>
      <c r="AA952" s="34">
        <v>4809.8297210529581</v>
      </c>
      <c r="AB952" s="34">
        <v>32964.179741791726</v>
      </c>
      <c r="AC952" s="34">
        <v>22744.23</v>
      </c>
      <c r="AD952" s="34">
        <v>3808.5</v>
      </c>
      <c r="AE952" s="34">
        <v>0</v>
      </c>
      <c r="AF952" s="34">
        <v>64326.739462844678</v>
      </c>
      <c r="AG952" s="136">
        <v>46119</v>
      </c>
      <c r="AH952" s="34">
        <v>68019.518000000011</v>
      </c>
      <c r="AI952" s="34">
        <v>0</v>
      </c>
      <c r="AJ952" s="34">
        <v>8371.5</v>
      </c>
      <c r="AK952" s="34">
        <v>8371.5</v>
      </c>
      <c r="AL952" s="34">
        <v>46119</v>
      </c>
      <c r="AM952" s="34">
        <v>59648.018000000004</v>
      </c>
      <c r="AN952" s="34">
        <v>13529.018000000004</v>
      </c>
      <c r="AO952" s="34">
        <v>183104.59341900001</v>
      </c>
      <c r="AP952" s="34">
        <v>161204.075419</v>
      </c>
      <c r="AQ952" s="34">
        <v>21900.518000000011</v>
      </c>
      <c r="AR952" s="34">
        <v>-88880</v>
      </c>
      <c r="AS952" s="34">
        <v>0</v>
      </c>
    </row>
    <row r="953" spans="2:45" s="1" customFormat="1" ht="14.25" x14ac:dyDescent="0.2">
      <c r="B953" s="31" t="s">
        <v>4794</v>
      </c>
      <c r="C953" s="32" t="s">
        <v>4605</v>
      </c>
      <c r="D953" s="31" t="s">
        <v>4606</v>
      </c>
      <c r="E953" s="31" t="s">
        <v>13</v>
      </c>
      <c r="F953" s="31" t="s">
        <v>11</v>
      </c>
      <c r="G953" s="31" t="s">
        <v>19</v>
      </c>
      <c r="H953" s="31" t="s">
        <v>63</v>
      </c>
      <c r="I953" s="31" t="s">
        <v>10</v>
      </c>
      <c r="J953" s="31" t="s">
        <v>16</v>
      </c>
      <c r="K953" s="31" t="s">
        <v>4607</v>
      </c>
      <c r="L953" s="33">
        <v>18762</v>
      </c>
      <c r="M953" s="150">
        <v>880825.82231700013</v>
      </c>
      <c r="N953" s="34">
        <v>-960405</v>
      </c>
      <c r="O953" s="34">
        <v>177276.99631517185</v>
      </c>
      <c r="P953" s="30">
        <v>161949.56231700012</v>
      </c>
      <c r="Q953" s="35">
        <v>70564.828540999995</v>
      </c>
      <c r="R953" s="36">
        <v>0</v>
      </c>
      <c r="S953" s="36">
        <v>36241.267641156774</v>
      </c>
      <c r="T953" s="36">
        <v>1282.7323588432264</v>
      </c>
      <c r="U953" s="37">
        <v>37524.20234829127</v>
      </c>
      <c r="V953" s="38">
        <v>108089.03088929126</v>
      </c>
      <c r="W953" s="34">
        <v>270038.59320629138</v>
      </c>
      <c r="X953" s="34">
        <v>67952.376827156724</v>
      </c>
      <c r="Y953" s="33">
        <v>202086.21637913465</v>
      </c>
      <c r="Z953" s="144">
        <v>0</v>
      </c>
      <c r="AA953" s="34">
        <v>104746.30030281619</v>
      </c>
      <c r="AB953" s="34">
        <v>127257.28714503111</v>
      </c>
      <c r="AC953" s="34">
        <v>78644.92</v>
      </c>
      <c r="AD953" s="34">
        <v>21405.340644968168</v>
      </c>
      <c r="AE953" s="34">
        <v>313.79000000000002</v>
      </c>
      <c r="AF953" s="34">
        <v>332367.63809281541</v>
      </c>
      <c r="AG953" s="136">
        <v>197949</v>
      </c>
      <c r="AH953" s="34">
        <v>291707.74</v>
      </c>
      <c r="AI953" s="34">
        <v>0</v>
      </c>
      <c r="AJ953" s="34">
        <v>80260</v>
      </c>
      <c r="AK953" s="34">
        <v>80260</v>
      </c>
      <c r="AL953" s="34">
        <v>197949</v>
      </c>
      <c r="AM953" s="34">
        <v>211447.74</v>
      </c>
      <c r="AN953" s="34">
        <v>13498.739999999991</v>
      </c>
      <c r="AO953" s="34">
        <v>161949.56231700012</v>
      </c>
      <c r="AP953" s="34">
        <v>68190.822317000129</v>
      </c>
      <c r="AQ953" s="34">
        <v>93758.739999999991</v>
      </c>
      <c r="AR953" s="34">
        <v>-960405</v>
      </c>
      <c r="AS953" s="34">
        <v>0</v>
      </c>
    </row>
    <row r="954" spans="2:45" s="1" customFormat="1" ht="14.25" x14ac:dyDescent="0.2">
      <c r="B954" s="31" t="s">
        <v>4794</v>
      </c>
      <c r="C954" s="32" t="s">
        <v>2563</v>
      </c>
      <c r="D954" s="31" t="s">
        <v>2564</v>
      </c>
      <c r="E954" s="31" t="s">
        <v>13</v>
      </c>
      <c r="F954" s="31" t="s">
        <v>11</v>
      </c>
      <c r="G954" s="31" t="s">
        <v>19</v>
      </c>
      <c r="H954" s="31" t="s">
        <v>63</v>
      </c>
      <c r="I954" s="31" t="s">
        <v>10</v>
      </c>
      <c r="J954" s="31" t="s">
        <v>16</v>
      </c>
      <c r="K954" s="31" t="s">
        <v>2565</v>
      </c>
      <c r="L954" s="33">
        <v>13913</v>
      </c>
      <c r="M954" s="150">
        <v>694790.96056700009</v>
      </c>
      <c r="N954" s="34">
        <v>-478954</v>
      </c>
      <c r="O954" s="34">
        <v>108214.5228780318</v>
      </c>
      <c r="P954" s="30">
        <v>361835.05662370007</v>
      </c>
      <c r="Q954" s="35">
        <v>51568.613158</v>
      </c>
      <c r="R954" s="36">
        <v>0</v>
      </c>
      <c r="S954" s="36">
        <v>27220.580486867595</v>
      </c>
      <c r="T954" s="36">
        <v>605.41951313240497</v>
      </c>
      <c r="U954" s="37">
        <v>27826.150051794928</v>
      </c>
      <c r="V954" s="38">
        <v>79394.763209794924</v>
      </c>
      <c r="W954" s="34">
        <v>441229.81983349501</v>
      </c>
      <c r="X954" s="34">
        <v>51038.588412867568</v>
      </c>
      <c r="Y954" s="33">
        <v>390191.23142062745</v>
      </c>
      <c r="Z954" s="144">
        <v>0</v>
      </c>
      <c r="AA954" s="34">
        <v>33977.28795574871</v>
      </c>
      <c r="AB954" s="34">
        <v>81508.459772681919</v>
      </c>
      <c r="AC954" s="34">
        <v>58319.3</v>
      </c>
      <c r="AD954" s="34">
        <v>6016.5309233499993</v>
      </c>
      <c r="AE954" s="34">
        <v>122</v>
      </c>
      <c r="AF954" s="34">
        <v>179943.57865178064</v>
      </c>
      <c r="AG954" s="136">
        <v>234124</v>
      </c>
      <c r="AH954" s="34">
        <v>303603.09605669999</v>
      </c>
      <c r="AI954" s="34">
        <v>0</v>
      </c>
      <c r="AJ954" s="34">
        <v>69479.096056700015</v>
      </c>
      <c r="AK954" s="34">
        <v>69479.096056700015</v>
      </c>
      <c r="AL954" s="34">
        <v>234124</v>
      </c>
      <c r="AM954" s="34">
        <v>234124</v>
      </c>
      <c r="AN954" s="34">
        <v>0</v>
      </c>
      <c r="AO954" s="34">
        <v>361835.05662370007</v>
      </c>
      <c r="AP954" s="34">
        <v>292355.96056700009</v>
      </c>
      <c r="AQ954" s="34">
        <v>69479.096056699986</v>
      </c>
      <c r="AR954" s="34">
        <v>-478954</v>
      </c>
      <c r="AS954" s="34">
        <v>0</v>
      </c>
    </row>
    <row r="955" spans="2:45" s="1" customFormat="1" ht="14.25" x14ac:dyDescent="0.2">
      <c r="B955" s="31" t="s">
        <v>4794</v>
      </c>
      <c r="C955" s="32" t="s">
        <v>4506</v>
      </c>
      <c r="D955" s="31" t="s">
        <v>4507</v>
      </c>
      <c r="E955" s="31" t="s">
        <v>13</v>
      </c>
      <c r="F955" s="31" t="s">
        <v>11</v>
      </c>
      <c r="G955" s="31" t="s">
        <v>19</v>
      </c>
      <c r="H955" s="31" t="s">
        <v>63</v>
      </c>
      <c r="I955" s="31" t="s">
        <v>10</v>
      </c>
      <c r="J955" s="31" t="s">
        <v>12</v>
      </c>
      <c r="K955" s="31" t="s">
        <v>4508</v>
      </c>
      <c r="L955" s="33">
        <v>1825</v>
      </c>
      <c r="M955" s="150">
        <v>96520.624444999994</v>
      </c>
      <c r="N955" s="34">
        <v>-51573</v>
      </c>
      <c r="O955" s="34">
        <v>0</v>
      </c>
      <c r="P955" s="30">
        <v>75021.436889499993</v>
      </c>
      <c r="Q955" s="35">
        <v>6622.6674419999999</v>
      </c>
      <c r="R955" s="36">
        <v>0</v>
      </c>
      <c r="S955" s="36">
        <v>4224.3693108587649</v>
      </c>
      <c r="T955" s="36">
        <v>-31.040264747594847</v>
      </c>
      <c r="U955" s="37">
        <v>4193.3516586516034</v>
      </c>
      <c r="V955" s="38">
        <v>10816.019100651603</v>
      </c>
      <c r="W955" s="34">
        <v>85837.45599015159</v>
      </c>
      <c r="X955" s="34">
        <v>7920.6924578587495</v>
      </c>
      <c r="Y955" s="33">
        <v>77916.76353229284</v>
      </c>
      <c r="Z955" s="144">
        <v>0</v>
      </c>
      <c r="AA955" s="34">
        <v>2245.8787256958167</v>
      </c>
      <c r="AB955" s="34">
        <v>9156.2866851519429</v>
      </c>
      <c r="AC955" s="34">
        <v>7649.88</v>
      </c>
      <c r="AD955" s="34">
        <v>1980.1905569406251</v>
      </c>
      <c r="AE955" s="34">
        <v>131.75</v>
      </c>
      <c r="AF955" s="34">
        <v>21163.985967788387</v>
      </c>
      <c r="AG955" s="136">
        <v>0</v>
      </c>
      <c r="AH955" s="34">
        <v>30073.812444499999</v>
      </c>
      <c r="AI955" s="34">
        <v>0</v>
      </c>
      <c r="AJ955" s="34">
        <v>9652.0624444999994</v>
      </c>
      <c r="AK955" s="34">
        <v>9652.0624444999994</v>
      </c>
      <c r="AL955" s="34">
        <v>0</v>
      </c>
      <c r="AM955" s="34">
        <v>20421.75</v>
      </c>
      <c r="AN955" s="34">
        <v>20421.75</v>
      </c>
      <c r="AO955" s="34">
        <v>75021.436889499993</v>
      </c>
      <c r="AP955" s="34">
        <v>44947.624444999994</v>
      </c>
      <c r="AQ955" s="34">
        <v>30073.812444499999</v>
      </c>
      <c r="AR955" s="34">
        <v>-51573</v>
      </c>
      <c r="AS955" s="34">
        <v>0</v>
      </c>
    </row>
    <row r="956" spans="2:45" s="1" customFormat="1" ht="14.25" x14ac:dyDescent="0.2">
      <c r="B956" s="31" t="s">
        <v>4794</v>
      </c>
      <c r="C956" s="32" t="s">
        <v>3976</v>
      </c>
      <c r="D956" s="31" t="s">
        <v>3977</v>
      </c>
      <c r="E956" s="31" t="s">
        <v>13</v>
      </c>
      <c r="F956" s="31" t="s">
        <v>11</v>
      </c>
      <c r="G956" s="31" t="s">
        <v>19</v>
      </c>
      <c r="H956" s="31" t="s">
        <v>63</v>
      </c>
      <c r="I956" s="31" t="s">
        <v>10</v>
      </c>
      <c r="J956" s="31" t="s">
        <v>16</v>
      </c>
      <c r="K956" s="31" t="s">
        <v>3978</v>
      </c>
      <c r="L956" s="33">
        <v>11116</v>
      </c>
      <c r="M956" s="150">
        <v>449458.75222600007</v>
      </c>
      <c r="N956" s="34">
        <v>-280776.36</v>
      </c>
      <c r="O956" s="34">
        <v>222824.83391726212</v>
      </c>
      <c r="P956" s="30">
        <v>222544.71222600009</v>
      </c>
      <c r="Q956" s="35">
        <v>41956.000889000003</v>
      </c>
      <c r="R956" s="36">
        <v>0</v>
      </c>
      <c r="S956" s="36">
        <v>29437.482971439877</v>
      </c>
      <c r="T956" s="36">
        <v>-389.40120030677281</v>
      </c>
      <c r="U956" s="37">
        <v>29048.238413007934</v>
      </c>
      <c r="V956" s="38">
        <v>71004.239302007933</v>
      </c>
      <c r="W956" s="34">
        <v>293548.95152800804</v>
      </c>
      <c r="X956" s="34">
        <v>55195.280571439886</v>
      </c>
      <c r="Y956" s="33">
        <v>238353.67095656815</v>
      </c>
      <c r="Z956" s="144">
        <v>0</v>
      </c>
      <c r="AA956" s="34">
        <v>24740.281661564601</v>
      </c>
      <c r="AB956" s="34">
        <v>108877.29297325507</v>
      </c>
      <c r="AC956" s="34">
        <v>46595.08</v>
      </c>
      <c r="AD956" s="34">
        <v>6675.8327367000002</v>
      </c>
      <c r="AE956" s="34">
        <v>0</v>
      </c>
      <c r="AF956" s="34">
        <v>186888.48737151964</v>
      </c>
      <c r="AG956" s="136">
        <v>104561</v>
      </c>
      <c r="AH956" s="34">
        <v>153192.32000000001</v>
      </c>
      <c r="AI956" s="34">
        <v>0</v>
      </c>
      <c r="AJ956" s="34">
        <v>27915</v>
      </c>
      <c r="AK956" s="34">
        <v>27915</v>
      </c>
      <c r="AL956" s="34">
        <v>104561</v>
      </c>
      <c r="AM956" s="34">
        <v>125277.31999999999</v>
      </c>
      <c r="AN956" s="34">
        <v>20716.319999999992</v>
      </c>
      <c r="AO956" s="34">
        <v>222544.71222600009</v>
      </c>
      <c r="AP956" s="34">
        <v>173913.39222600008</v>
      </c>
      <c r="AQ956" s="34">
        <v>48631.320000000007</v>
      </c>
      <c r="AR956" s="34">
        <v>-280776.36</v>
      </c>
      <c r="AS956" s="34">
        <v>0</v>
      </c>
    </row>
    <row r="957" spans="2:45" s="1" customFormat="1" ht="14.25" x14ac:dyDescent="0.2">
      <c r="B957" s="31" t="s">
        <v>4794</v>
      </c>
      <c r="C957" s="32" t="s">
        <v>3847</v>
      </c>
      <c r="D957" s="31" t="s">
        <v>3848</v>
      </c>
      <c r="E957" s="31" t="s">
        <v>13</v>
      </c>
      <c r="F957" s="31" t="s">
        <v>11</v>
      </c>
      <c r="G957" s="31" t="s">
        <v>19</v>
      </c>
      <c r="H957" s="31" t="s">
        <v>63</v>
      </c>
      <c r="I957" s="31" t="s">
        <v>10</v>
      </c>
      <c r="J957" s="31" t="s">
        <v>15</v>
      </c>
      <c r="K957" s="31" t="s">
        <v>3849</v>
      </c>
      <c r="L957" s="33">
        <v>34828</v>
      </c>
      <c r="M957" s="150">
        <v>1952369.948202</v>
      </c>
      <c r="N957" s="34">
        <v>-1645557</v>
      </c>
      <c r="O957" s="34">
        <v>827688.40820246271</v>
      </c>
      <c r="P957" s="30">
        <v>221911.948202</v>
      </c>
      <c r="Q957" s="35">
        <v>196854.733221</v>
      </c>
      <c r="R957" s="36">
        <v>0</v>
      </c>
      <c r="S957" s="36">
        <v>115011.76603432989</v>
      </c>
      <c r="T957" s="36">
        <v>419509.41164279287</v>
      </c>
      <c r="U957" s="37">
        <v>534524.06008430093</v>
      </c>
      <c r="V957" s="38">
        <v>731378.79330530087</v>
      </c>
      <c r="W957" s="34">
        <v>953290.74150730087</v>
      </c>
      <c r="X957" s="34">
        <v>725204.08337379247</v>
      </c>
      <c r="Y957" s="33">
        <v>228086.6581335084</v>
      </c>
      <c r="Z957" s="144">
        <v>22622.428906282545</v>
      </c>
      <c r="AA957" s="34">
        <v>70011.572497306348</v>
      </c>
      <c r="AB957" s="34">
        <v>270319.76280995348</v>
      </c>
      <c r="AC957" s="34">
        <v>145988.98000000001</v>
      </c>
      <c r="AD957" s="34">
        <v>24003.933100793991</v>
      </c>
      <c r="AE957" s="34">
        <v>2538.88</v>
      </c>
      <c r="AF957" s="34">
        <v>535485.5573143363</v>
      </c>
      <c r="AG957" s="136">
        <v>1673730</v>
      </c>
      <c r="AH957" s="34">
        <v>1673730</v>
      </c>
      <c r="AI957" s="34">
        <v>211131</v>
      </c>
      <c r="AJ957" s="34">
        <v>211131</v>
      </c>
      <c r="AK957" s="34">
        <v>0</v>
      </c>
      <c r="AL957" s="34">
        <v>1462599</v>
      </c>
      <c r="AM957" s="34">
        <v>1462599</v>
      </c>
      <c r="AN957" s="34">
        <v>0</v>
      </c>
      <c r="AO957" s="34">
        <v>221911.948202</v>
      </c>
      <c r="AP957" s="34">
        <v>221911.948202</v>
      </c>
      <c r="AQ957" s="34">
        <v>0</v>
      </c>
      <c r="AR957" s="34">
        <v>-1645557</v>
      </c>
      <c r="AS957" s="34">
        <v>0</v>
      </c>
    </row>
    <row r="958" spans="2:45" s="1" customFormat="1" ht="14.25" x14ac:dyDescent="0.2">
      <c r="B958" s="31" t="s">
        <v>4794</v>
      </c>
      <c r="C958" s="32" t="s">
        <v>3482</v>
      </c>
      <c r="D958" s="31" t="s">
        <v>3483</v>
      </c>
      <c r="E958" s="31" t="s">
        <v>13</v>
      </c>
      <c r="F958" s="31" t="s">
        <v>11</v>
      </c>
      <c r="G958" s="31" t="s">
        <v>19</v>
      </c>
      <c r="H958" s="31" t="s">
        <v>63</v>
      </c>
      <c r="I958" s="31" t="s">
        <v>10</v>
      </c>
      <c r="J958" s="31" t="s">
        <v>14</v>
      </c>
      <c r="K958" s="31" t="s">
        <v>3484</v>
      </c>
      <c r="L958" s="33">
        <v>5078</v>
      </c>
      <c r="M958" s="150">
        <v>202142.295812</v>
      </c>
      <c r="N958" s="34">
        <v>-205014</v>
      </c>
      <c r="O958" s="34">
        <v>156576.9076785396</v>
      </c>
      <c r="P958" s="30">
        <v>64436.395812000002</v>
      </c>
      <c r="Q958" s="35">
        <v>17381.499261000001</v>
      </c>
      <c r="R958" s="36">
        <v>0</v>
      </c>
      <c r="S958" s="36">
        <v>8913.2769074319949</v>
      </c>
      <c r="T958" s="36">
        <v>67681.395393477374</v>
      </c>
      <c r="U958" s="37">
        <v>76595.085337927303</v>
      </c>
      <c r="V958" s="38">
        <v>93976.584598927308</v>
      </c>
      <c r="W958" s="34">
        <v>158412.98041092732</v>
      </c>
      <c r="X958" s="34">
        <v>99270.524100971597</v>
      </c>
      <c r="Y958" s="33">
        <v>59142.456309955727</v>
      </c>
      <c r="Z958" s="144">
        <v>0</v>
      </c>
      <c r="AA958" s="34">
        <v>64.28153431976483</v>
      </c>
      <c r="AB958" s="34">
        <v>25961.100213342004</v>
      </c>
      <c r="AC958" s="34">
        <v>21285.52</v>
      </c>
      <c r="AD958" s="34">
        <v>300.96875359999996</v>
      </c>
      <c r="AE958" s="34">
        <v>0</v>
      </c>
      <c r="AF958" s="34">
        <v>47611.870501261772</v>
      </c>
      <c r="AG958" s="136">
        <v>124682</v>
      </c>
      <c r="AH958" s="34">
        <v>128705.1</v>
      </c>
      <c r="AI958" s="34">
        <v>0</v>
      </c>
      <c r="AJ958" s="34">
        <v>4023.1000000000004</v>
      </c>
      <c r="AK958" s="34">
        <v>4023.1000000000004</v>
      </c>
      <c r="AL958" s="34">
        <v>124682</v>
      </c>
      <c r="AM958" s="34">
        <v>124682</v>
      </c>
      <c r="AN958" s="34">
        <v>0</v>
      </c>
      <c r="AO958" s="34">
        <v>64436.395812000002</v>
      </c>
      <c r="AP958" s="34">
        <v>60413.295812000004</v>
      </c>
      <c r="AQ958" s="34">
        <v>4023.1000000000058</v>
      </c>
      <c r="AR958" s="34">
        <v>-205014</v>
      </c>
      <c r="AS958" s="34">
        <v>0</v>
      </c>
    </row>
    <row r="959" spans="2:45" s="1" customFormat="1" ht="14.25" x14ac:dyDescent="0.2">
      <c r="B959" s="31" t="s">
        <v>4794</v>
      </c>
      <c r="C959" s="32" t="s">
        <v>4461</v>
      </c>
      <c r="D959" s="31" t="s">
        <v>4462</v>
      </c>
      <c r="E959" s="31" t="s">
        <v>13</v>
      </c>
      <c r="F959" s="31" t="s">
        <v>11</v>
      </c>
      <c r="G959" s="31" t="s">
        <v>19</v>
      </c>
      <c r="H959" s="31" t="s">
        <v>63</v>
      </c>
      <c r="I959" s="31" t="s">
        <v>10</v>
      </c>
      <c r="J959" s="31" t="s">
        <v>16</v>
      </c>
      <c r="K959" s="31" t="s">
        <v>4463</v>
      </c>
      <c r="L959" s="33">
        <v>15192</v>
      </c>
      <c r="M959" s="150">
        <v>486974.58138700004</v>
      </c>
      <c r="N959" s="34">
        <v>-402426</v>
      </c>
      <c r="O959" s="34">
        <v>145716.46055267498</v>
      </c>
      <c r="P959" s="30">
        <v>415563.281387</v>
      </c>
      <c r="Q959" s="35">
        <v>50255.677744000001</v>
      </c>
      <c r="R959" s="36">
        <v>0</v>
      </c>
      <c r="S959" s="36">
        <v>37396.809969157221</v>
      </c>
      <c r="T959" s="36">
        <v>-378.98869934702816</v>
      </c>
      <c r="U959" s="37">
        <v>37018.020888531028</v>
      </c>
      <c r="V959" s="38">
        <v>87273.698632531028</v>
      </c>
      <c r="W959" s="34">
        <v>502836.98001953104</v>
      </c>
      <c r="X959" s="34">
        <v>70119.018692157173</v>
      </c>
      <c r="Y959" s="33">
        <v>432717.96132737387</v>
      </c>
      <c r="Z959" s="144">
        <v>0</v>
      </c>
      <c r="AA959" s="34">
        <v>34611.685657921087</v>
      </c>
      <c r="AB959" s="34">
        <v>90197.941226806754</v>
      </c>
      <c r="AC959" s="34">
        <v>63680.5</v>
      </c>
      <c r="AD959" s="34">
        <v>9733.8023429999994</v>
      </c>
      <c r="AE959" s="34">
        <v>0</v>
      </c>
      <c r="AF959" s="34">
        <v>198223.92922772784</v>
      </c>
      <c r="AG959" s="136">
        <v>554834</v>
      </c>
      <c r="AH959" s="34">
        <v>560512.69999999995</v>
      </c>
      <c r="AI959" s="34">
        <v>25782</v>
      </c>
      <c r="AJ959" s="34">
        <v>31460.7</v>
      </c>
      <c r="AK959" s="34">
        <v>5678.7000000000007</v>
      </c>
      <c r="AL959" s="34">
        <v>529052</v>
      </c>
      <c r="AM959" s="34">
        <v>529052</v>
      </c>
      <c r="AN959" s="34">
        <v>0</v>
      </c>
      <c r="AO959" s="34">
        <v>415563.281387</v>
      </c>
      <c r="AP959" s="34">
        <v>409884.58138699998</v>
      </c>
      <c r="AQ959" s="34">
        <v>5678.7000000000116</v>
      </c>
      <c r="AR959" s="34">
        <v>-402426</v>
      </c>
      <c r="AS959" s="34">
        <v>0</v>
      </c>
    </row>
    <row r="960" spans="2:45" s="1" customFormat="1" ht="14.25" x14ac:dyDescent="0.2">
      <c r="B960" s="31" t="s">
        <v>4794</v>
      </c>
      <c r="C960" s="32" t="s">
        <v>1460</v>
      </c>
      <c r="D960" s="31" t="s">
        <v>1461</v>
      </c>
      <c r="E960" s="31" t="s">
        <v>13</v>
      </c>
      <c r="F960" s="31" t="s">
        <v>11</v>
      </c>
      <c r="G960" s="31" t="s">
        <v>19</v>
      </c>
      <c r="H960" s="31" t="s">
        <v>63</v>
      </c>
      <c r="I960" s="31" t="s">
        <v>10</v>
      </c>
      <c r="J960" s="31" t="s">
        <v>15</v>
      </c>
      <c r="K960" s="31" t="s">
        <v>1462</v>
      </c>
      <c r="L960" s="33">
        <v>23459</v>
      </c>
      <c r="M960" s="150">
        <v>1075037.5103999998</v>
      </c>
      <c r="N960" s="34">
        <v>-1251773</v>
      </c>
      <c r="O960" s="34">
        <v>580586.92117701366</v>
      </c>
      <c r="P960" s="30">
        <v>300469.2614399998</v>
      </c>
      <c r="Q960" s="35">
        <v>107024.088538</v>
      </c>
      <c r="R960" s="36">
        <v>0</v>
      </c>
      <c r="S960" s="36">
        <v>50612.095484590871</v>
      </c>
      <c r="T960" s="36">
        <v>177366.80615927302</v>
      </c>
      <c r="U960" s="37">
        <v>227980.1310208278</v>
      </c>
      <c r="V960" s="38">
        <v>335004.21955882781</v>
      </c>
      <c r="W960" s="34">
        <v>635473.48099882761</v>
      </c>
      <c r="X960" s="34">
        <v>312276.83378160466</v>
      </c>
      <c r="Y960" s="33">
        <v>323196.64721722296</v>
      </c>
      <c r="Z960" s="144">
        <v>0</v>
      </c>
      <c r="AA960" s="34">
        <v>110388.07678581157</v>
      </c>
      <c r="AB960" s="34">
        <v>142653.36662294669</v>
      </c>
      <c r="AC960" s="34">
        <v>98333.4</v>
      </c>
      <c r="AD960" s="34">
        <v>17401.724738650599</v>
      </c>
      <c r="AE960" s="34">
        <v>5473.38</v>
      </c>
      <c r="AF960" s="34">
        <v>374249.9481474089</v>
      </c>
      <c r="AG960" s="136">
        <v>711957</v>
      </c>
      <c r="AH960" s="34">
        <v>819460.75104</v>
      </c>
      <c r="AI960" s="34">
        <v>0</v>
      </c>
      <c r="AJ960" s="34">
        <v>107503.75103999999</v>
      </c>
      <c r="AK960" s="34">
        <v>107503.75103999999</v>
      </c>
      <c r="AL960" s="34">
        <v>711957</v>
      </c>
      <c r="AM960" s="34">
        <v>711957</v>
      </c>
      <c r="AN960" s="34">
        <v>0</v>
      </c>
      <c r="AO960" s="34">
        <v>300469.2614399998</v>
      </c>
      <c r="AP960" s="34">
        <v>192965.5103999998</v>
      </c>
      <c r="AQ960" s="34">
        <v>107503.75104</v>
      </c>
      <c r="AR960" s="34">
        <v>-1251773</v>
      </c>
      <c r="AS960" s="34">
        <v>0</v>
      </c>
    </row>
    <row r="961" spans="2:45" s="1" customFormat="1" ht="14.25" x14ac:dyDescent="0.2">
      <c r="B961" s="31" t="s">
        <v>4794</v>
      </c>
      <c r="C961" s="32" t="s">
        <v>4338</v>
      </c>
      <c r="D961" s="31" t="s">
        <v>4339</v>
      </c>
      <c r="E961" s="31" t="s">
        <v>13</v>
      </c>
      <c r="F961" s="31" t="s">
        <v>11</v>
      </c>
      <c r="G961" s="31" t="s">
        <v>19</v>
      </c>
      <c r="H961" s="31" t="s">
        <v>63</v>
      </c>
      <c r="I961" s="31" t="s">
        <v>10</v>
      </c>
      <c r="J961" s="31" t="s">
        <v>16</v>
      </c>
      <c r="K961" s="31" t="s">
        <v>4340</v>
      </c>
      <c r="L961" s="33">
        <v>14361</v>
      </c>
      <c r="M961" s="150">
        <v>281515.31198399997</v>
      </c>
      <c r="N961" s="34">
        <v>-155396</v>
      </c>
      <c r="O961" s="34">
        <v>71523.744999306582</v>
      </c>
      <c r="P961" s="30">
        <v>77933.843182399985</v>
      </c>
      <c r="Q961" s="35">
        <v>30913.020702999998</v>
      </c>
      <c r="R961" s="36">
        <v>0</v>
      </c>
      <c r="S961" s="36">
        <v>27966.798098296455</v>
      </c>
      <c r="T961" s="36">
        <v>755.20190170354545</v>
      </c>
      <c r="U961" s="37">
        <v>28722.154883477826</v>
      </c>
      <c r="V961" s="38">
        <v>59635.175586477824</v>
      </c>
      <c r="W961" s="34">
        <v>137569.01876887781</v>
      </c>
      <c r="X961" s="34">
        <v>52437.746434296438</v>
      </c>
      <c r="Y961" s="33">
        <v>85131.272334581372</v>
      </c>
      <c r="Z961" s="144">
        <v>0</v>
      </c>
      <c r="AA961" s="34">
        <v>15779.731833101996</v>
      </c>
      <c r="AB961" s="34">
        <v>83306.368998458565</v>
      </c>
      <c r="AC961" s="34">
        <v>60197.19</v>
      </c>
      <c r="AD961" s="34">
        <v>15644.8163837514</v>
      </c>
      <c r="AE961" s="34">
        <v>131</v>
      </c>
      <c r="AF961" s="34">
        <v>175059.10721531196</v>
      </c>
      <c r="AG961" s="136">
        <v>214406</v>
      </c>
      <c r="AH961" s="34">
        <v>242557.53119840001</v>
      </c>
      <c r="AI961" s="34">
        <v>0</v>
      </c>
      <c r="AJ961" s="34">
        <v>28151.5311984</v>
      </c>
      <c r="AK961" s="34">
        <v>28151.5311984</v>
      </c>
      <c r="AL961" s="34">
        <v>214406</v>
      </c>
      <c r="AM961" s="34">
        <v>214406</v>
      </c>
      <c r="AN961" s="34">
        <v>0</v>
      </c>
      <c r="AO961" s="34">
        <v>77933.843182399985</v>
      </c>
      <c r="AP961" s="34">
        <v>49782.311983999985</v>
      </c>
      <c r="AQ961" s="34">
        <v>28151.5311984</v>
      </c>
      <c r="AR961" s="34">
        <v>-155396</v>
      </c>
      <c r="AS961" s="34">
        <v>0</v>
      </c>
    </row>
    <row r="962" spans="2:45" s="1" customFormat="1" ht="14.25" x14ac:dyDescent="0.2">
      <c r="B962" s="31" t="s">
        <v>4794</v>
      </c>
      <c r="C962" s="32" t="s">
        <v>638</v>
      </c>
      <c r="D962" s="31" t="s">
        <v>639</v>
      </c>
      <c r="E962" s="31" t="s">
        <v>13</v>
      </c>
      <c r="F962" s="31" t="s">
        <v>11</v>
      </c>
      <c r="G962" s="31" t="s">
        <v>19</v>
      </c>
      <c r="H962" s="31" t="s">
        <v>63</v>
      </c>
      <c r="I962" s="31" t="s">
        <v>10</v>
      </c>
      <c r="J962" s="31" t="s">
        <v>149</v>
      </c>
      <c r="K962" s="31" t="s">
        <v>640</v>
      </c>
      <c r="L962" s="33">
        <v>74142</v>
      </c>
      <c r="M962" s="150">
        <v>3715839.9950580001</v>
      </c>
      <c r="N962" s="34">
        <v>-2406434.7599999998</v>
      </c>
      <c r="O962" s="34">
        <v>1191685.8878321475</v>
      </c>
      <c r="P962" s="30">
        <v>2142895.8350580004</v>
      </c>
      <c r="Q962" s="35">
        <v>169536.47630400001</v>
      </c>
      <c r="R962" s="36">
        <v>0</v>
      </c>
      <c r="S962" s="36">
        <v>91031.384448034965</v>
      </c>
      <c r="T962" s="36">
        <v>57252.615551965035</v>
      </c>
      <c r="U962" s="37">
        <v>148284.79962194923</v>
      </c>
      <c r="V962" s="38">
        <v>317821.27592594922</v>
      </c>
      <c r="W962" s="34">
        <v>2460717.1109839496</v>
      </c>
      <c r="X962" s="34">
        <v>170683.84584003501</v>
      </c>
      <c r="Y962" s="33">
        <v>2290033.2651439146</v>
      </c>
      <c r="Z962" s="144">
        <v>141414.59777995208</v>
      </c>
      <c r="AA962" s="34">
        <v>217257.71863783067</v>
      </c>
      <c r="AB962" s="34">
        <v>635437.55809926684</v>
      </c>
      <c r="AC962" s="34">
        <v>310781.98</v>
      </c>
      <c r="AD962" s="34">
        <v>40932.10437156375</v>
      </c>
      <c r="AE962" s="34">
        <v>34272.959999999999</v>
      </c>
      <c r="AF962" s="34">
        <v>1380096.9188886133</v>
      </c>
      <c r="AG962" s="136">
        <v>1272647</v>
      </c>
      <c r="AH962" s="34">
        <v>1641975.6</v>
      </c>
      <c r="AI962" s="34">
        <v>0</v>
      </c>
      <c r="AJ962" s="34">
        <v>369328.60000000003</v>
      </c>
      <c r="AK962" s="34">
        <v>369328.60000000003</v>
      </c>
      <c r="AL962" s="34">
        <v>1272647</v>
      </c>
      <c r="AM962" s="34">
        <v>1272647</v>
      </c>
      <c r="AN962" s="34">
        <v>0</v>
      </c>
      <c r="AO962" s="34">
        <v>2142895.8350580004</v>
      </c>
      <c r="AP962" s="34">
        <v>1773567.2350580003</v>
      </c>
      <c r="AQ962" s="34">
        <v>369328.60000000009</v>
      </c>
      <c r="AR962" s="34">
        <v>-2421853.7599999998</v>
      </c>
      <c r="AS962" s="34">
        <v>15419</v>
      </c>
    </row>
    <row r="963" spans="2:45" s="1" customFormat="1" ht="14.25" x14ac:dyDescent="0.2">
      <c r="B963" s="31" t="s">
        <v>4794</v>
      </c>
      <c r="C963" s="32" t="s">
        <v>61</v>
      </c>
      <c r="D963" s="31" t="s">
        <v>62</v>
      </c>
      <c r="E963" s="31" t="s">
        <v>13</v>
      </c>
      <c r="F963" s="31" t="s">
        <v>11</v>
      </c>
      <c r="G963" s="31" t="s">
        <v>19</v>
      </c>
      <c r="H963" s="31" t="s">
        <v>63</v>
      </c>
      <c r="I963" s="31" t="s">
        <v>10</v>
      </c>
      <c r="J963" s="31" t="s">
        <v>12</v>
      </c>
      <c r="K963" s="31" t="s">
        <v>64</v>
      </c>
      <c r="L963" s="33">
        <v>4850</v>
      </c>
      <c r="M963" s="150">
        <v>298211.01517799997</v>
      </c>
      <c r="N963" s="34">
        <v>-199586</v>
      </c>
      <c r="O963" s="34">
        <v>138619.95697188468</v>
      </c>
      <c r="P963" s="30">
        <v>155896.51517799997</v>
      </c>
      <c r="Q963" s="35">
        <v>32870.811741999998</v>
      </c>
      <c r="R963" s="36">
        <v>0</v>
      </c>
      <c r="S963" s="36">
        <v>15317.568846863025</v>
      </c>
      <c r="T963" s="36">
        <v>-303.58659654666735</v>
      </c>
      <c r="U963" s="37">
        <v>15014.063213264166</v>
      </c>
      <c r="V963" s="38">
        <v>47884.874955264168</v>
      </c>
      <c r="W963" s="34">
        <v>203781.39013326413</v>
      </c>
      <c r="X963" s="34">
        <v>28720.441587862995</v>
      </c>
      <c r="Y963" s="33">
        <v>175060.94854540113</v>
      </c>
      <c r="Z963" s="144">
        <v>0</v>
      </c>
      <c r="AA963" s="34">
        <v>4385.7541309880535</v>
      </c>
      <c r="AB963" s="34">
        <v>36755.276991292696</v>
      </c>
      <c r="AC963" s="34">
        <v>20329.810000000001</v>
      </c>
      <c r="AD963" s="34">
        <v>2660</v>
      </c>
      <c r="AE963" s="34">
        <v>162.51</v>
      </c>
      <c r="AF963" s="34">
        <v>64293.35112228075</v>
      </c>
      <c r="AG963" s="136">
        <v>0</v>
      </c>
      <c r="AH963" s="34">
        <v>57271.5</v>
      </c>
      <c r="AI963" s="34">
        <v>0</v>
      </c>
      <c r="AJ963" s="34">
        <v>3000</v>
      </c>
      <c r="AK963" s="34">
        <v>3000</v>
      </c>
      <c r="AL963" s="34">
        <v>0</v>
      </c>
      <c r="AM963" s="34">
        <v>54271.5</v>
      </c>
      <c r="AN963" s="34">
        <v>54271.5</v>
      </c>
      <c r="AO963" s="34">
        <v>155896.51517799997</v>
      </c>
      <c r="AP963" s="34">
        <v>98625.015177999972</v>
      </c>
      <c r="AQ963" s="34">
        <v>57271.5</v>
      </c>
      <c r="AR963" s="34">
        <v>-199586</v>
      </c>
      <c r="AS963" s="34">
        <v>0</v>
      </c>
    </row>
    <row r="964" spans="2:45" s="1" customFormat="1" ht="14.25" x14ac:dyDescent="0.2">
      <c r="B964" s="31" t="s">
        <v>4794</v>
      </c>
      <c r="C964" s="32" t="s">
        <v>3108</v>
      </c>
      <c r="D964" s="31" t="s">
        <v>3109</v>
      </c>
      <c r="E964" s="31" t="s">
        <v>13</v>
      </c>
      <c r="F964" s="31" t="s">
        <v>11</v>
      </c>
      <c r="G964" s="31" t="s">
        <v>19</v>
      </c>
      <c r="H964" s="31" t="s">
        <v>63</v>
      </c>
      <c r="I964" s="31" t="s">
        <v>10</v>
      </c>
      <c r="J964" s="31" t="s">
        <v>15</v>
      </c>
      <c r="K964" s="31" t="s">
        <v>3110</v>
      </c>
      <c r="L964" s="33">
        <v>47000</v>
      </c>
      <c r="M964" s="150">
        <v>1532815.695578</v>
      </c>
      <c r="N964" s="34">
        <v>-1115016.6000000001</v>
      </c>
      <c r="O964" s="34">
        <v>686405.1678197732</v>
      </c>
      <c r="P964" s="30">
        <v>1124066.0955779999</v>
      </c>
      <c r="Q964" s="35">
        <v>176898.43997199999</v>
      </c>
      <c r="R964" s="36">
        <v>0</v>
      </c>
      <c r="S964" s="36">
        <v>88891.998011462696</v>
      </c>
      <c r="T964" s="36">
        <v>5108.001988537304</v>
      </c>
      <c r="U964" s="37">
        <v>94000.506895303799</v>
      </c>
      <c r="V964" s="38">
        <v>270898.94686730381</v>
      </c>
      <c r="W964" s="34">
        <v>1394965.0424453039</v>
      </c>
      <c r="X964" s="34">
        <v>166672.49627146288</v>
      </c>
      <c r="Y964" s="33">
        <v>1228292.546173841</v>
      </c>
      <c r="Z964" s="144">
        <v>0</v>
      </c>
      <c r="AA964" s="34">
        <v>219086.69069504624</v>
      </c>
      <c r="AB964" s="34">
        <v>584582.33992279554</v>
      </c>
      <c r="AC964" s="34">
        <v>197010.51</v>
      </c>
      <c r="AD964" s="34">
        <v>28749.097267283865</v>
      </c>
      <c r="AE964" s="34">
        <v>373.5</v>
      </c>
      <c r="AF964" s="34">
        <v>1029802.1378851256</v>
      </c>
      <c r="AG964" s="136">
        <v>999069</v>
      </c>
      <c r="AH964" s="34">
        <v>1152069</v>
      </c>
      <c r="AI964" s="34">
        <v>0</v>
      </c>
      <c r="AJ964" s="34">
        <v>153000</v>
      </c>
      <c r="AK964" s="34">
        <v>153000</v>
      </c>
      <c r="AL964" s="34">
        <v>999069</v>
      </c>
      <c r="AM964" s="34">
        <v>999069</v>
      </c>
      <c r="AN964" s="34">
        <v>0</v>
      </c>
      <c r="AO964" s="34">
        <v>1124066.0955779999</v>
      </c>
      <c r="AP964" s="34">
        <v>971066.09557799995</v>
      </c>
      <c r="AQ964" s="34">
        <v>153000</v>
      </c>
      <c r="AR964" s="34">
        <v>-1115016.6000000001</v>
      </c>
      <c r="AS964" s="34">
        <v>0</v>
      </c>
    </row>
    <row r="965" spans="2:45" s="1" customFormat="1" ht="14.25" x14ac:dyDescent="0.2">
      <c r="B965" s="31" t="s">
        <v>4794</v>
      </c>
      <c r="C965" s="32" t="s">
        <v>1292</v>
      </c>
      <c r="D965" s="31" t="s">
        <v>1293</v>
      </c>
      <c r="E965" s="31" t="s">
        <v>13</v>
      </c>
      <c r="F965" s="31" t="s">
        <v>11</v>
      </c>
      <c r="G965" s="31" t="s">
        <v>19</v>
      </c>
      <c r="H965" s="31" t="s">
        <v>63</v>
      </c>
      <c r="I965" s="31" t="s">
        <v>10</v>
      </c>
      <c r="J965" s="31" t="s">
        <v>12</v>
      </c>
      <c r="K965" s="31" t="s">
        <v>1294</v>
      </c>
      <c r="L965" s="33">
        <v>2024</v>
      </c>
      <c r="M965" s="150">
        <v>108511.35136199999</v>
      </c>
      <c r="N965" s="34">
        <v>-83985</v>
      </c>
      <c r="O965" s="34">
        <v>32549.552797343171</v>
      </c>
      <c r="P965" s="30">
        <v>-2684.6655018000165</v>
      </c>
      <c r="Q965" s="35">
        <v>5242.3650319999997</v>
      </c>
      <c r="R965" s="36">
        <v>2684.6655018000165</v>
      </c>
      <c r="S965" s="36">
        <v>5106.769117716246</v>
      </c>
      <c r="T965" s="36">
        <v>28317.003187543156</v>
      </c>
      <c r="U965" s="37">
        <v>36108.632521926993</v>
      </c>
      <c r="V965" s="38">
        <v>41350.997553926994</v>
      </c>
      <c r="W965" s="34">
        <v>41350.997553926994</v>
      </c>
      <c r="X965" s="34">
        <v>41350.802839059419</v>
      </c>
      <c r="Y965" s="33">
        <v>0.19471486757538514</v>
      </c>
      <c r="Z965" s="144">
        <v>0</v>
      </c>
      <c r="AA965" s="34">
        <v>2965.7818648325328</v>
      </c>
      <c r="AB965" s="34">
        <v>12835.844854772236</v>
      </c>
      <c r="AC965" s="34">
        <v>8484.0300000000007</v>
      </c>
      <c r="AD965" s="34">
        <v>1984.4289863125</v>
      </c>
      <c r="AE965" s="34">
        <v>0</v>
      </c>
      <c r="AF965" s="34">
        <v>26270.08570591727</v>
      </c>
      <c r="AG965" s="136">
        <v>26494</v>
      </c>
      <c r="AH965" s="34">
        <v>32204.9831362</v>
      </c>
      <c r="AI965" s="34">
        <v>0</v>
      </c>
      <c r="AJ965" s="34">
        <v>5710.9831362000004</v>
      </c>
      <c r="AK965" s="34">
        <v>5710.9831362000004</v>
      </c>
      <c r="AL965" s="34">
        <v>26494</v>
      </c>
      <c r="AM965" s="34">
        <v>26494</v>
      </c>
      <c r="AN965" s="34">
        <v>0</v>
      </c>
      <c r="AO965" s="34">
        <v>-2684.6655018000165</v>
      </c>
      <c r="AP965" s="34">
        <v>-8395.6486380000169</v>
      </c>
      <c r="AQ965" s="34">
        <v>5710.9831362000004</v>
      </c>
      <c r="AR965" s="34">
        <v>-83985</v>
      </c>
      <c r="AS965" s="34">
        <v>0</v>
      </c>
    </row>
    <row r="966" spans="2:45" s="1" customFormat="1" ht="14.25" x14ac:dyDescent="0.2">
      <c r="B966" s="31" t="s">
        <v>4794</v>
      </c>
      <c r="C966" s="32" t="s">
        <v>2727</v>
      </c>
      <c r="D966" s="31" t="s">
        <v>2728</v>
      </c>
      <c r="E966" s="31" t="s">
        <v>13</v>
      </c>
      <c r="F966" s="31" t="s">
        <v>11</v>
      </c>
      <c r="G966" s="31" t="s">
        <v>19</v>
      </c>
      <c r="H966" s="31" t="s">
        <v>63</v>
      </c>
      <c r="I966" s="31" t="s">
        <v>10</v>
      </c>
      <c r="J966" s="31" t="s">
        <v>16</v>
      </c>
      <c r="K966" s="31" t="s">
        <v>2729</v>
      </c>
      <c r="L966" s="33">
        <v>18463</v>
      </c>
      <c r="M966" s="150">
        <v>1231077.081887</v>
      </c>
      <c r="N966" s="34">
        <v>-2026965</v>
      </c>
      <c r="O966" s="34">
        <v>966107.38300812547</v>
      </c>
      <c r="P966" s="30">
        <v>447297.08188700001</v>
      </c>
      <c r="Q966" s="35">
        <v>103625.038472</v>
      </c>
      <c r="R966" s="36">
        <v>0</v>
      </c>
      <c r="S966" s="36">
        <v>37366.504699442921</v>
      </c>
      <c r="T966" s="36">
        <v>365828.33093141887</v>
      </c>
      <c r="U966" s="37">
        <v>403197.009860316</v>
      </c>
      <c r="V966" s="38">
        <v>506822.04833231599</v>
      </c>
      <c r="W966" s="34">
        <v>954119.13021931599</v>
      </c>
      <c r="X966" s="34">
        <v>517943.15057256829</v>
      </c>
      <c r="Y966" s="33">
        <v>436175.9796467477</v>
      </c>
      <c r="Z966" s="144">
        <v>0</v>
      </c>
      <c r="AA966" s="34">
        <v>56962.691313735879</v>
      </c>
      <c r="AB966" s="34">
        <v>169668.59416583419</v>
      </c>
      <c r="AC966" s="34">
        <v>77391.600000000006</v>
      </c>
      <c r="AD966" s="34">
        <v>14182.350389309957</v>
      </c>
      <c r="AE966" s="34">
        <v>2748.45</v>
      </c>
      <c r="AF966" s="34">
        <v>320953.68586888007</v>
      </c>
      <c r="AG966" s="136">
        <v>1888217</v>
      </c>
      <c r="AH966" s="34">
        <v>1888217</v>
      </c>
      <c r="AI966" s="34">
        <v>825339</v>
      </c>
      <c r="AJ966" s="34">
        <v>825339</v>
      </c>
      <c r="AK966" s="34">
        <v>0</v>
      </c>
      <c r="AL966" s="34">
        <v>1062878</v>
      </c>
      <c r="AM966" s="34">
        <v>1062878</v>
      </c>
      <c r="AN966" s="34">
        <v>0</v>
      </c>
      <c r="AO966" s="34">
        <v>447297.08188700001</v>
      </c>
      <c r="AP966" s="34">
        <v>447297.08188700001</v>
      </c>
      <c r="AQ966" s="34">
        <v>0</v>
      </c>
      <c r="AR966" s="34">
        <v>-2026965</v>
      </c>
      <c r="AS966" s="34">
        <v>0</v>
      </c>
    </row>
    <row r="967" spans="2:45" s="1" customFormat="1" ht="14.25" x14ac:dyDescent="0.2">
      <c r="B967" s="31" t="s">
        <v>4794</v>
      </c>
      <c r="C967" s="32" t="s">
        <v>1758</v>
      </c>
      <c r="D967" s="31" t="s">
        <v>1759</v>
      </c>
      <c r="E967" s="31" t="s">
        <v>13</v>
      </c>
      <c r="F967" s="31" t="s">
        <v>11</v>
      </c>
      <c r="G967" s="31" t="s">
        <v>19</v>
      </c>
      <c r="H967" s="31" t="s">
        <v>63</v>
      </c>
      <c r="I967" s="31" t="s">
        <v>10</v>
      </c>
      <c r="J967" s="31" t="s">
        <v>15</v>
      </c>
      <c r="K967" s="31" t="s">
        <v>1760</v>
      </c>
      <c r="L967" s="33">
        <v>20348</v>
      </c>
      <c r="M967" s="150">
        <v>598623.22714000009</v>
      </c>
      <c r="N967" s="34">
        <v>-758755.83999999997</v>
      </c>
      <c r="O967" s="34">
        <v>199734.39419061557</v>
      </c>
      <c r="P967" s="30">
        <v>5087.3871400001226</v>
      </c>
      <c r="Q967" s="35">
        <v>53656.529194000002</v>
      </c>
      <c r="R967" s="36">
        <v>0</v>
      </c>
      <c r="S967" s="36">
        <v>42756.325918873554</v>
      </c>
      <c r="T967" s="36">
        <v>157070.13188061531</v>
      </c>
      <c r="U967" s="37">
        <v>199827.53536430834</v>
      </c>
      <c r="V967" s="38">
        <v>253484.06455830834</v>
      </c>
      <c r="W967" s="34">
        <v>258571.45169830846</v>
      </c>
      <c r="X967" s="34">
        <v>258570.37413348898</v>
      </c>
      <c r="Y967" s="33">
        <v>1.0775648194830865</v>
      </c>
      <c r="Z967" s="144">
        <v>0</v>
      </c>
      <c r="AA967" s="34">
        <v>70274.815772322487</v>
      </c>
      <c r="AB967" s="34">
        <v>164525.30703811592</v>
      </c>
      <c r="AC967" s="34">
        <v>85292.98</v>
      </c>
      <c r="AD967" s="34">
        <v>14876.882158677408</v>
      </c>
      <c r="AE967" s="34">
        <v>398.52</v>
      </c>
      <c r="AF967" s="34">
        <v>335368.50496911578</v>
      </c>
      <c r="AG967" s="136">
        <v>388812</v>
      </c>
      <c r="AH967" s="34">
        <v>388812</v>
      </c>
      <c r="AI967" s="34">
        <v>88137</v>
      </c>
      <c r="AJ967" s="34">
        <v>88137</v>
      </c>
      <c r="AK967" s="34">
        <v>0</v>
      </c>
      <c r="AL967" s="34">
        <v>300675</v>
      </c>
      <c r="AM967" s="34">
        <v>300675</v>
      </c>
      <c r="AN967" s="34">
        <v>0</v>
      </c>
      <c r="AO967" s="34">
        <v>5087.3871400001226</v>
      </c>
      <c r="AP967" s="34">
        <v>5087.3871400001226</v>
      </c>
      <c r="AQ967" s="34">
        <v>0</v>
      </c>
      <c r="AR967" s="34">
        <v>-758755.83999999997</v>
      </c>
      <c r="AS967" s="34">
        <v>0</v>
      </c>
    </row>
    <row r="968" spans="2:45" s="1" customFormat="1" ht="14.25" x14ac:dyDescent="0.2">
      <c r="B968" s="31" t="s">
        <v>4794</v>
      </c>
      <c r="C968" s="32" t="s">
        <v>433</v>
      </c>
      <c r="D968" s="31" t="s">
        <v>434</v>
      </c>
      <c r="E968" s="31" t="s">
        <v>13</v>
      </c>
      <c r="F968" s="31" t="s">
        <v>11</v>
      </c>
      <c r="G968" s="31" t="s">
        <v>19</v>
      </c>
      <c r="H968" s="31" t="s">
        <v>63</v>
      </c>
      <c r="I968" s="31" t="s">
        <v>10</v>
      </c>
      <c r="J968" s="31" t="s">
        <v>15</v>
      </c>
      <c r="K968" s="31" t="s">
        <v>435</v>
      </c>
      <c r="L968" s="33">
        <v>20038</v>
      </c>
      <c r="M968" s="150">
        <v>883680.05219700001</v>
      </c>
      <c r="N968" s="34">
        <v>-944908</v>
      </c>
      <c r="O968" s="34">
        <v>354589.46960268158</v>
      </c>
      <c r="P968" s="30">
        <v>990453.05219700001</v>
      </c>
      <c r="Q968" s="35">
        <v>92026.234524</v>
      </c>
      <c r="R968" s="36">
        <v>0</v>
      </c>
      <c r="S968" s="36">
        <v>48748.361434304432</v>
      </c>
      <c r="T968" s="36">
        <v>-468.67475301762897</v>
      </c>
      <c r="U968" s="37">
        <v>48279.94702965326</v>
      </c>
      <c r="V968" s="38">
        <v>140306.18155365327</v>
      </c>
      <c r="W968" s="34">
        <v>1130759.2337506532</v>
      </c>
      <c r="X968" s="34">
        <v>91403.177689304226</v>
      </c>
      <c r="Y968" s="33">
        <v>1039356.056061349</v>
      </c>
      <c r="Z968" s="144">
        <v>0</v>
      </c>
      <c r="AA968" s="34">
        <v>47045.021489981351</v>
      </c>
      <c r="AB968" s="34">
        <v>187530.35547896946</v>
      </c>
      <c r="AC968" s="34">
        <v>83993.54</v>
      </c>
      <c r="AD968" s="34">
        <v>6320.4264927609602</v>
      </c>
      <c r="AE968" s="34">
        <v>6809.11</v>
      </c>
      <c r="AF968" s="34">
        <v>331698.45346171176</v>
      </c>
      <c r="AG968" s="136">
        <v>1573306</v>
      </c>
      <c r="AH968" s="34">
        <v>1573306</v>
      </c>
      <c r="AI968" s="34">
        <v>90403</v>
      </c>
      <c r="AJ968" s="34">
        <v>90403</v>
      </c>
      <c r="AK968" s="34">
        <v>0</v>
      </c>
      <c r="AL968" s="34">
        <v>1482903</v>
      </c>
      <c r="AM968" s="34">
        <v>1482903</v>
      </c>
      <c r="AN968" s="34">
        <v>0</v>
      </c>
      <c r="AO968" s="34">
        <v>990453.05219700001</v>
      </c>
      <c r="AP968" s="34">
        <v>990453.05219700001</v>
      </c>
      <c r="AQ968" s="34">
        <v>0</v>
      </c>
      <c r="AR968" s="34">
        <v>-978606</v>
      </c>
      <c r="AS968" s="34">
        <v>33698</v>
      </c>
    </row>
    <row r="969" spans="2:45" s="1" customFormat="1" ht="14.25" x14ac:dyDescent="0.2">
      <c r="B969" s="31" t="s">
        <v>4794</v>
      </c>
      <c r="C969" s="32" t="s">
        <v>3868</v>
      </c>
      <c r="D969" s="31" t="s">
        <v>3869</v>
      </c>
      <c r="E969" s="31" t="s">
        <v>13</v>
      </c>
      <c r="F969" s="31" t="s">
        <v>11</v>
      </c>
      <c r="G969" s="31" t="s">
        <v>19</v>
      </c>
      <c r="H969" s="31" t="s">
        <v>63</v>
      </c>
      <c r="I969" s="31" t="s">
        <v>10</v>
      </c>
      <c r="J969" s="31" t="s">
        <v>15</v>
      </c>
      <c r="K969" s="31" t="s">
        <v>3870</v>
      </c>
      <c r="L969" s="33">
        <v>33669</v>
      </c>
      <c r="M969" s="150">
        <v>1646156.8744680001</v>
      </c>
      <c r="N969" s="34">
        <v>-2278079</v>
      </c>
      <c r="O969" s="34">
        <v>1516822.210341952</v>
      </c>
      <c r="P969" s="30">
        <v>251609.47446800012</v>
      </c>
      <c r="Q969" s="35">
        <v>150404.292556</v>
      </c>
      <c r="R969" s="36">
        <v>0</v>
      </c>
      <c r="S969" s="36">
        <v>46206.663338303457</v>
      </c>
      <c r="T969" s="36">
        <v>963489.65697358153</v>
      </c>
      <c r="U969" s="37">
        <v>1009701.7651025555</v>
      </c>
      <c r="V969" s="38">
        <v>1160106.0576585555</v>
      </c>
      <c r="W969" s="34">
        <v>1411715.5321265557</v>
      </c>
      <c r="X969" s="34">
        <v>1241876.7674982557</v>
      </c>
      <c r="Y969" s="33">
        <v>169838.76462830009</v>
      </c>
      <c r="Z969" s="144">
        <v>0</v>
      </c>
      <c r="AA969" s="34">
        <v>149211.22385593271</v>
      </c>
      <c r="AB969" s="34">
        <v>197342.14777881163</v>
      </c>
      <c r="AC969" s="34">
        <v>141130.78</v>
      </c>
      <c r="AD969" s="34">
        <v>38462.875</v>
      </c>
      <c r="AE969" s="34">
        <v>1757.22</v>
      </c>
      <c r="AF969" s="34">
        <v>527904.24663474434</v>
      </c>
      <c r="AG969" s="136">
        <v>855661</v>
      </c>
      <c r="AH969" s="34">
        <v>883531.6</v>
      </c>
      <c r="AI969" s="34">
        <v>0</v>
      </c>
      <c r="AJ969" s="34">
        <v>27870.600000000002</v>
      </c>
      <c r="AK969" s="34">
        <v>27870.600000000002</v>
      </c>
      <c r="AL969" s="34">
        <v>855661</v>
      </c>
      <c r="AM969" s="34">
        <v>855661</v>
      </c>
      <c r="AN969" s="34">
        <v>0</v>
      </c>
      <c r="AO969" s="34">
        <v>251609.47446800012</v>
      </c>
      <c r="AP969" s="34">
        <v>223738.87446800011</v>
      </c>
      <c r="AQ969" s="34">
        <v>27870.599999999977</v>
      </c>
      <c r="AR969" s="34">
        <v>-2278079</v>
      </c>
      <c r="AS969" s="34">
        <v>0</v>
      </c>
    </row>
    <row r="970" spans="2:45" s="1" customFormat="1" ht="14.25" x14ac:dyDescent="0.2">
      <c r="B970" s="31" t="s">
        <v>4794</v>
      </c>
      <c r="C970" s="32" t="s">
        <v>1925</v>
      </c>
      <c r="D970" s="31" t="s">
        <v>1926</v>
      </c>
      <c r="E970" s="31" t="s">
        <v>13</v>
      </c>
      <c r="F970" s="31" t="s">
        <v>11</v>
      </c>
      <c r="G970" s="31" t="s">
        <v>19</v>
      </c>
      <c r="H970" s="31" t="s">
        <v>63</v>
      </c>
      <c r="I970" s="31" t="s">
        <v>10</v>
      </c>
      <c r="J970" s="31" t="s">
        <v>14</v>
      </c>
      <c r="K970" s="31" t="s">
        <v>1927</v>
      </c>
      <c r="L970" s="33">
        <v>8188</v>
      </c>
      <c r="M970" s="150">
        <v>413514.631177</v>
      </c>
      <c r="N970" s="34">
        <v>-351735</v>
      </c>
      <c r="O970" s="34">
        <v>163743.10895263156</v>
      </c>
      <c r="P970" s="30">
        <v>172160.01517700002</v>
      </c>
      <c r="Q970" s="35">
        <v>26205.282533000001</v>
      </c>
      <c r="R970" s="36">
        <v>0</v>
      </c>
      <c r="S970" s="36">
        <v>15176.597528005828</v>
      </c>
      <c r="T970" s="36">
        <v>1199.4024719941717</v>
      </c>
      <c r="U970" s="37">
        <v>16376.088307632926</v>
      </c>
      <c r="V970" s="38">
        <v>42581.370840632924</v>
      </c>
      <c r="W970" s="34">
        <v>214741.38601763296</v>
      </c>
      <c r="X970" s="34">
        <v>28456.12036500586</v>
      </c>
      <c r="Y970" s="33">
        <v>186285.2656526271</v>
      </c>
      <c r="Z970" s="144">
        <v>0</v>
      </c>
      <c r="AA970" s="34">
        <v>34279.458130175422</v>
      </c>
      <c r="AB970" s="34">
        <v>68873.645855883951</v>
      </c>
      <c r="AC970" s="34">
        <v>34321.75</v>
      </c>
      <c r="AD970" s="34">
        <v>6895.9890556232403</v>
      </c>
      <c r="AE970" s="34">
        <v>143.72999999999999</v>
      </c>
      <c r="AF970" s="34">
        <v>144514.57304168263</v>
      </c>
      <c r="AG970" s="136">
        <v>0</v>
      </c>
      <c r="AH970" s="34">
        <v>110380.38400000001</v>
      </c>
      <c r="AI970" s="34">
        <v>0</v>
      </c>
      <c r="AJ970" s="34">
        <v>20369.7</v>
      </c>
      <c r="AK970" s="34">
        <v>20369.7</v>
      </c>
      <c r="AL970" s="34">
        <v>0</v>
      </c>
      <c r="AM970" s="34">
        <v>90010.684000000008</v>
      </c>
      <c r="AN970" s="34">
        <v>90010.684000000008</v>
      </c>
      <c r="AO970" s="34">
        <v>172160.01517700002</v>
      </c>
      <c r="AP970" s="34">
        <v>61779.631177000003</v>
      </c>
      <c r="AQ970" s="34">
        <v>110380.38400000002</v>
      </c>
      <c r="AR970" s="34">
        <v>-351735</v>
      </c>
      <c r="AS970" s="34">
        <v>0</v>
      </c>
    </row>
    <row r="971" spans="2:45" s="1" customFormat="1" ht="14.25" x14ac:dyDescent="0.2">
      <c r="B971" s="31" t="s">
        <v>4794</v>
      </c>
      <c r="C971" s="32" t="s">
        <v>3177</v>
      </c>
      <c r="D971" s="31" t="s">
        <v>3178</v>
      </c>
      <c r="E971" s="31" t="s">
        <v>13</v>
      </c>
      <c r="F971" s="31" t="s">
        <v>11</v>
      </c>
      <c r="G971" s="31" t="s">
        <v>19</v>
      </c>
      <c r="H971" s="31" t="s">
        <v>63</v>
      </c>
      <c r="I971" s="31" t="s">
        <v>10</v>
      </c>
      <c r="J971" s="31" t="s">
        <v>12</v>
      </c>
      <c r="K971" s="31" t="s">
        <v>3179</v>
      </c>
      <c r="L971" s="33">
        <v>4225</v>
      </c>
      <c r="M971" s="150">
        <v>309094.891779</v>
      </c>
      <c r="N971" s="34">
        <v>-302589.76</v>
      </c>
      <c r="O971" s="34">
        <v>218355.32767425952</v>
      </c>
      <c r="P971" s="30">
        <v>188931.73177899997</v>
      </c>
      <c r="Q971" s="35">
        <v>32047.821766000001</v>
      </c>
      <c r="R971" s="36">
        <v>0</v>
      </c>
      <c r="S971" s="36">
        <v>22360.975950865726</v>
      </c>
      <c r="T971" s="36">
        <v>13087.009048162541</v>
      </c>
      <c r="U971" s="37">
        <v>35448.176152401938</v>
      </c>
      <c r="V971" s="38">
        <v>67495.997918401932</v>
      </c>
      <c r="W971" s="34">
        <v>256427.7296974019</v>
      </c>
      <c r="X971" s="34">
        <v>58868.457994125289</v>
      </c>
      <c r="Y971" s="33">
        <v>197559.27170327661</v>
      </c>
      <c r="Z971" s="144">
        <v>0</v>
      </c>
      <c r="AA971" s="34">
        <v>5464.2622095842398</v>
      </c>
      <c r="AB971" s="34">
        <v>28774.095309975208</v>
      </c>
      <c r="AC971" s="34">
        <v>17709.990000000002</v>
      </c>
      <c r="AD971" s="34">
        <v>2776.5768861000001</v>
      </c>
      <c r="AE971" s="34">
        <v>3375.71</v>
      </c>
      <c r="AF971" s="34">
        <v>58100.634405659453</v>
      </c>
      <c r="AG971" s="136">
        <v>286032</v>
      </c>
      <c r="AH971" s="34">
        <v>309300.59999999998</v>
      </c>
      <c r="AI971" s="34">
        <v>0</v>
      </c>
      <c r="AJ971" s="34">
        <v>23268.600000000002</v>
      </c>
      <c r="AK971" s="34">
        <v>23268.600000000002</v>
      </c>
      <c r="AL971" s="34">
        <v>286032</v>
      </c>
      <c r="AM971" s="34">
        <v>286032</v>
      </c>
      <c r="AN971" s="34">
        <v>0</v>
      </c>
      <c r="AO971" s="34">
        <v>188931.73177899997</v>
      </c>
      <c r="AP971" s="34">
        <v>165663.13177899996</v>
      </c>
      <c r="AQ971" s="34">
        <v>23268.600000000006</v>
      </c>
      <c r="AR971" s="34">
        <v>-302589.76</v>
      </c>
      <c r="AS971" s="34">
        <v>0</v>
      </c>
    </row>
    <row r="972" spans="2:45" s="1" customFormat="1" ht="14.25" x14ac:dyDescent="0.2">
      <c r="B972" s="31" t="s">
        <v>4794</v>
      </c>
      <c r="C972" s="32" t="s">
        <v>2751</v>
      </c>
      <c r="D972" s="31" t="s">
        <v>2752</v>
      </c>
      <c r="E972" s="31" t="s">
        <v>13</v>
      </c>
      <c r="F972" s="31" t="s">
        <v>11</v>
      </c>
      <c r="G972" s="31" t="s">
        <v>19</v>
      </c>
      <c r="H972" s="31" t="s">
        <v>63</v>
      </c>
      <c r="I972" s="31" t="s">
        <v>10</v>
      </c>
      <c r="J972" s="31" t="s">
        <v>16</v>
      </c>
      <c r="K972" s="31" t="s">
        <v>2753</v>
      </c>
      <c r="L972" s="33">
        <v>18335</v>
      </c>
      <c r="M972" s="150">
        <v>600108.0893339999</v>
      </c>
      <c r="N972" s="34">
        <v>-943714</v>
      </c>
      <c r="O972" s="34">
        <v>341738.47065692843</v>
      </c>
      <c r="P972" s="30">
        <v>528858.89826739987</v>
      </c>
      <c r="Q972" s="35">
        <v>78820.220363999993</v>
      </c>
      <c r="R972" s="36">
        <v>0</v>
      </c>
      <c r="S972" s="36">
        <v>34950.44950972771</v>
      </c>
      <c r="T972" s="36">
        <v>1719.5504902722896</v>
      </c>
      <c r="U972" s="37">
        <v>36670.197743093515</v>
      </c>
      <c r="V972" s="38">
        <v>115490.41810709352</v>
      </c>
      <c r="W972" s="34">
        <v>644349.31637449341</v>
      </c>
      <c r="X972" s="34">
        <v>65532.092830727808</v>
      </c>
      <c r="Y972" s="33">
        <v>578817.22354376561</v>
      </c>
      <c r="Z972" s="144">
        <v>0</v>
      </c>
      <c r="AA972" s="34">
        <v>85079.584742653533</v>
      </c>
      <c r="AB972" s="34">
        <v>176567.229450099</v>
      </c>
      <c r="AC972" s="34">
        <v>76855.06</v>
      </c>
      <c r="AD972" s="34">
        <v>9223.5</v>
      </c>
      <c r="AE972" s="34">
        <v>1718.84</v>
      </c>
      <c r="AF972" s="34">
        <v>349444.21419275255</v>
      </c>
      <c r="AG972" s="136">
        <v>812454</v>
      </c>
      <c r="AH972" s="34">
        <v>872464.80893339997</v>
      </c>
      <c r="AI972" s="34">
        <v>0</v>
      </c>
      <c r="AJ972" s="34">
        <v>60010.808933399996</v>
      </c>
      <c r="AK972" s="34">
        <v>60010.808933399996</v>
      </c>
      <c r="AL972" s="34">
        <v>812454</v>
      </c>
      <c r="AM972" s="34">
        <v>812454</v>
      </c>
      <c r="AN972" s="34">
        <v>0</v>
      </c>
      <c r="AO972" s="34">
        <v>528858.89826739987</v>
      </c>
      <c r="AP972" s="34">
        <v>468848.0893339999</v>
      </c>
      <c r="AQ972" s="34">
        <v>60010.808933399967</v>
      </c>
      <c r="AR972" s="34">
        <v>-943714</v>
      </c>
      <c r="AS972" s="34">
        <v>0</v>
      </c>
    </row>
    <row r="973" spans="2:45" s="1" customFormat="1" ht="14.25" x14ac:dyDescent="0.2">
      <c r="B973" s="31" t="s">
        <v>4794</v>
      </c>
      <c r="C973" s="32" t="s">
        <v>3551</v>
      </c>
      <c r="D973" s="31" t="s">
        <v>3552</v>
      </c>
      <c r="E973" s="31" t="s">
        <v>13</v>
      </c>
      <c r="F973" s="31" t="s">
        <v>11</v>
      </c>
      <c r="G973" s="31" t="s">
        <v>19</v>
      </c>
      <c r="H973" s="31" t="s">
        <v>63</v>
      </c>
      <c r="I973" s="31" t="s">
        <v>10</v>
      </c>
      <c r="J973" s="31" t="s">
        <v>14</v>
      </c>
      <c r="K973" s="31" t="s">
        <v>3553</v>
      </c>
      <c r="L973" s="33">
        <v>6405</v>
      </c>
      <c r="M973" s="150">
        <v>130980.76397199999</v>
      </c>
      <c r="N973" s="34">
        <v>-29122</v>
      </c>
      <c r="O973" s="34">
        <v>8960.8627624701148</v>
      </c>
      <c r="P973" s="30">
        <v>138471.76397199999</v>
      </c>
      <c r="Q973" s="35">
        <v>19545.226115000001</v>
      </c>
      <c r="R973" s="36">
        <v>0</v>
      </c>
      <c r="S973" s="36">
        <v>17767.092906292539</v>
      </c>
      <c r="T973" s="36">
        <v>-267.89292756551731</v>
      </c>
      <c r="U973" s="37">
        <v>17499.294343219462</v>
      </c>
      <c r="V973" s="38">
        <v>37044.520458219464</v>
      </c>
      <c r="W973" s="34">
        <v>175516.28443021944</v>
      </c>
      <c r="X973" s="34">
        <v>33313.299199292524</v>
      </c>
      <c r="Y973" s="33">
        <v>142202.98523092692</v>
      </c>
      <c r="Z973" s="144">
        <v>0</v>
      </c>
      <c r="AA973" s="34">
        <v>7497.1457329368259</v>
      </c>
      <c r="AB973" s="34">
        <v>34447.651887688211</v>
      </c>
      <c r="AC973" s="34">
        <v>26847.919999999998</v>
      </c>
      <c r="AD973" s="34">
        <v>1680</v>
      </c>
      <c r="AE973" s="34">
        <v>58.12</v>
      </c>
      <c r="AF973" s="34">
        <v>70530.83762062504</v>
      </c>
      <c r="AG973" s="136">
        <v>81937</v>
      </c>
      <c r="AH973" s="34">
        <v>88964</v>
      </c>
      <c r="AI973" s="34">
        <v>1462</v>
      </c>
      <c r="AJ973" s="34">
        <v>8489</v>
      </c>
      <c r="AK973" s="34">
        <v>7027</v>
      </c>
      <c r="AL973" s="34">
        <v>80475</v>
      </c>
      <c r="AM973" s="34">
        <v>80475</v>
      </c>
      <c r="AN973" s="34">
        <v>0</v>
      </c>
      <c r="AO973" s="34">
        <v>138471.76397199999</v>
      </c>
      <c r="AP973" s="34">
        <v>131444.76397199999</v>
      </c>
      <c r="AQ973" s="34">
        <v>7027</v>
      </c>
      <c r="AR973" s="34">
        <v>-29122</v>
      </c>
      <c r="AS973" s="34">
        <v>0</v>
      </c>
    </row>
    <row r="974" spans="2:45" s="1" customFormat="1" ht="14.25" x14ac:dyDescent="0.2">
      <c r="B974" s="31" t="s">
        <v>4794</v>
      </c>
      <c r="C974" s="32" t="s">
        <v>2006</v>
      </c>
      <c r="D974" s="31" t="s">
        <v>2007</v>
      </c>
      <c r="E974" s="31" t="s">
        <v>13</v>
      </c>
      <c r="F974" s="31" t="s">
        <v>11</v>
      </c>
      <c r="G974" s="31" t="s">
        <v>19</v>
      </c>
      <c r="H974" s="31" t="s">
        <v>63</v>
      </c>
      <c r="I974" s="31" t="s">
        <v>10</v>
      </c>
      <c r="J974" s="31" t="s">
        <v>12</v>
      </c>
      <c r="K974" s="31" t="s">
        <v>2008</v>
      </c>
      <c r="L974" s="33">
        <v>2991</v>
      </c>
      <c r="M974" s="150">
        <v>286682.74113000004</v>
      </c>
      <c r="N974" s="34">
        <v>-91996.14</v>
      </c>
      <c r="O974" s="34">
        <v>0</v>
      </c>
      <c r="P974" s="30">
        <v>306833.60113000002</v>
      </c>
      <c r="Q974" s="35">
        <v>21696.247714000001</v>
      </c>
      <c r="R974" s="36">
        <v>0</v>
      </c>
      <c r="S974" s="36">
        <v>5498.3432788592536</v>
      </c>
      <c r="T974" s="36">
        <v>483.65672114074641</v>
      </c>
      <c r="U974" s="37">
        <v>5982.0322579543335</v>
      </c>
      <c r="V974" s="38">
        <v>27678.279971954333</v>
      </c>
      <c r="W974" s="34">
        <v>334511.88110195438</v>
      </c>
      <c r="X974" s="34">
        <v>10309.39364785928</v>
      </c>
      <c r="Y974" s="33">
        <v>324202.4874540951</v>
      </c>
      <c r="Z974" s="144">
        <v>0</v>
      </c>
      <c r="AA974" s="34">
        <v>10808.050445339108</v>
      </c>
      <c r="AB974" s="34">
        <v>15647.743549024681</v>
      </c>
      <c r="AC974" s="34">
        <v>12537.41</v>
      </c>
      <c r="AD974" s="34">
        <v>1647.0618516</v>
      </c>
      <c r="AE974" s="34">
        <v>1296.75</v>
      </c>
      <c r="AF974" s="34">
        <v>41937.015845963797</v>
      </c>
      <c r="AG974" s="136">
        <v>129685</v>
      </c>
      <c r="AH974" s="34">
        <v>129685</v>
      </c>
      <c r="AI974" s="34">
        <v>18324</v>
      </c>
      <c r="AJ974" s="34">
        <v>18324</v>
      </c>
      <c r="AK974" s="34">
        <v>0</v>
      </c>
      <c r="AL974" s="34">
        <v>111361</v>
      </c>
      <c r="AM974" s="34">
        <v>111361</v>
      </c>
      <c r="AN974" s="34">
        <v>0</v>
      </c>
      <c r="AO974" s="34">
        <v>306833.60113000002</v>
      </c>
      <c r="AP974" s="34">
        <v>306833.60113000002</v>
      </c>
      <c r="AQ974" s="34">
        <v>0</v>
      </c>
      <c r="AR974" s="34">
        <v>-91996.14</v>
      </c>
      <c r="AS974" s="34">
        <v>0</v>
      </c>
    </row>
    <row r="975" spans="2:45" s="1" customFormat="1" ht="14.25" x14ac:dyDescent="0.2">
      <c r="B975" s="31" t="s">
        <v>4794</v>
      </c>
      <c r="C975" s="32" t="s">
        <v>4308</v>
      </c>
      <c r="D975" s="31" t="s">
        <v>4309</v>
      </c>
      <c r="E975" s="31" t="s">
        <v>13</v>
      </c>
      <c r="F975" s="31" t="s">
        <v>11</v>
      </c>
      <c r="G975" s="31" t="s">
        <v>19</v>
      </c>
      <c r="H975" s="31" t="s">
        <v>63</v>
      </c>
      <c r="I975" s="31" t="s">
        <v>10</v>
      </c>
      <c r="J975" s="31" t="s">
        <v>14</v>
      </c>
      <c r="K975" s="31" t="s">
        <v>4310</v>
      </c>
      <c r="L975" s="33">
        <v>9095</v>
      </c>
      <c r="M975" s="150">
        <v>390759.111172</v>
      </c>
      <c r="N975" s="34">
        <v>-426164</v>
      </c>
      <c r="O975" s="34">
        <v>96648.122148785958</v>
      </c>
      <c r="P975" s="30">
        <v>146784.111172</v>
      </c>
      <c r="Q975" s="35">
        <v>33158.100782000001</v>
      </c>
      <c r="R975" s="36">
        <v>0</v>
      </c>
      <c r="S975" s="36">
        <v>23188.566894866046</v>
      </c>
      <c r="T975" s="36">
        <v>-270.13427918566958</v>
      </c>
      <c r="U975" s="37">
        <v>22918.556203402324</v>
      </c>
      <c r="V975" s="38">
        <v>56076.656985402326</v>
      </c>
      <c r="W975" s="34">
        <v>202860.76815740234</v>
      </c>
      <c r="X975" s="34">
        <v>43478.562927866093</v>
      </c>
      <c r="Y975" s="33">
        <v>159382.20522953625</v>
      </c>
      <c r="Z975" s="144">
        <v>0</v>
      </c>
      <c r="AA975" s="34">
        <v>10889.379493018514</v>
      </c>
      <c r="AB975" s="34">
        <v>81474.733482056254</v>
      </c>
      <c r="AC975" s="34">
        <v>38123.629999999997</v>
      </c>
      <c r="AD975" s="34">
        <v>11817.409276662764</v>
      </c>
      <c r="AE975" s="34">
        <v>969.1</v>
      </c>
      <c r="AF975" s="34">
        <v>143274.25225173755</v>
      </c>
      <c r="AG975" s="136">
        <v>391221</v>
      </c>
      <c r="AH975" s="34">
        <v>429221</v>
      </c>
      <c r="AI975" s="34">
        <v>0</v>
      </c>
      <c r="AJ975" s="34">
        <v>38000</v>
      </c>
      <c r="AK975" s="34">
        <v>38000</v>
      </c>
      <c r="AL975" s="34">
        <v>391221</v>
      </c>
      <c r="AM975" s="34">
        <v>391221</v>
      </c>
      <c r="AN975" s="34">
        <v>0</v>
      </c>
      <c r="AO975" s="34">
        <v>146784.111172</v>
      </c>
      <c r="AP975" s="34">
        <v>108784.111172</v>
      </c>
      <c r="AQ975" s="34">
        <v>38000</v>
      </c>
      <c r="AR975" s="34">
        <v>-426164</v>
      </c>
      <c r="AS975" s="34">
        <v>0</v>
      </c>
    </row>
    <row r="976" spans="2:45" s="1" customFormat="1" ht="14.25" x14ac:dyDescent="0.2">
      <c r="B976" s="31" t="s">
        <v>4794</v>
      </c>
      <c r="C976" s="32" t="s">
        <v>3227</v>
      </c>
      <c r="D976" s="31" t="s">
        <v>3228</v>
      </c>
      <c r="E976" s="31" t="s">
        <v>13</v>
      </c>
      <c r="F976" s="31" t="s">
        <v>11</v>
      </c>
      <c r="G976" s="31" t="s">
        <v>19</v>
      </c>
      <c r="H976" s="31" t="s">
        <v>63</v>
      </c>
      <c r="I976" s="31" t="s">
        <v>10</v>
      </c>
      <c r="J976" s="31" t="s">
        <v>15</v>
      </c>
      <c r="K976" s="31" t="s">
        <v>3229</v>
      </c>
      <c r="L976" s="33">
        <v>27080</v>
      </c>
      <c r="M976" s="150">
        <v>687384.81166500004</v>
      </c>
      <c r="N976" s="34">
        <v>-158129</v>
      </c>
      <c r="O976" s="34">
        <v>5423.3514950159279</v>
      </c>
      <c r="P976" s="30">
        <v>748525.29283150006</v>
      </c>
      <c r="Q976" s="35">
        <v>65060.637630999998</v>
      </c>
      <c r="R976" s="36">
        <v>0</v>
      </c>
      <c r="S976" s="36">
        <v>34865.463714299105</v>
      </c>
      <c r="T976" s="36">
        <v>19294.536285700895</v>
      </c>
      <c r="U976" s="37">
        <v>54160.292057975043</v>
      </c>
      <c r="V976" s="38">
        <v>119220.92968897504</v>
      </c>
      <c r="W976" s="34">
        <v>867746.22252047504</v>
      </c>
      <c r="X976" s="34">
        <v>65372.744464299059</v>
      </c>
      <c r="Y976" s="33">
        <v>802373.47805617598</v>
      </c>
      <c r="Z976" s="144">
        <v>0</v>
      </c>
      <c r="AA976" s="34">
        <v>102583.01714832131</v>
      </c>
      <c r="AB976" s="34">
        <v>178876.73750561828</v>
      </c>
      <c r="AC976" s="34">
        <v>113511.59</v>
      </c>
      <c r="AD976" s="34">
        <v>15389.103198607019</v>
      </c>
      <c r="AE976" s="34">
        <v>8286.98</v>
      </c>
      <c r="AF976" s="34">
        <v>418647.42785254662</v>
      </c>
      <c r="AG976" s="136">
        <v>305718</v>
      </c>
      <c r="AH976" s="34">
        <v>374456.48116650002</v>
      </c>
      <c r="AI976" s="34">
        <v>0</v>
      </c>
      <c r="AJ976" s="34">
        <v>68738.481166500002</v>
      </c>
      <c r="AK976" s="34">
        <v>68738.481166500002</v>
      </c>
      <c r="AL976" s="34">
        <v>305718</v>
      </c>
      <c r="AM976" s="34">
        <v>305718</v>
      </c>
      <c r="AN976" s="34">
        <v>0</v>
      </c>
      <c r="AO976" s="34">
        <v>748525.29283150006</v>
      </c>
      <c r="AP976" s="34">
        <v>679786.81166500004</v>
      </c>
      <c r="AQ976" s="34">
        <v>68738.481166500016</v>
      </c>
      <c r="AR976" s="34">
        <v>-158129</v>
      </c>
      <c r="AS976" s="34">
        <v>0</v>
      </c>
    </row>
    <row r="977" spans="2:45" s="1" customFormat="1" ht="14.25" x14ac:dyDescent="0.2">
      <c r="B977" s="31" t="s">
        <v>4794</v>
      </c>
      <c r="C977" s="32" t="s">
        <v>2512</v>
      </c>
      <c r="D977" s="31" t="s">
        <v>2513</v>
      </c>
      <c r="E977" s="31" t="s">
        <v>13</v>
      </c>
      <c r="F977" s="31" t="s">
        <v>11</v>
      </c>
      <c r="G977" s="31" t="s">
        <v>19</v>
      </c>
      <c r="H977" s="31" t="s">
        <v>63</v>
      </c>
      <c r="I977" s="31" t="s">
        <v>10</v>
      </c>
      <c r="J977" s="31" t="s">
        <v>14</v>
      </c>
      <c r="K977" s="31" t="s">
        <v>2514</v>
      </c>
      <c r="L977" s="33">
        <v>8677</v>
      </c>
      <c r="M977" s="150">
        <v>309531.54602100002</v>
      </c>
      <c r="N977" s="34">
        <v>-170719.44</v>
      </c>
      <c r="O977" s="34">
        <v>143591.14000000001</v>
      </c>
      <c r="P977" s="30">
        <v>223697.406021</v>
      </c>
      <c r="Q977" s="35">
        <v>19715.308753000001</v>
      </c>
      <c r="R977" s="36">
        <v>0</v>
      </c>
      <c r="S977" s="36">
        <v>12819.923949719208</v>
      </c>
      <c r="T977" s="36">
        <v>4534.0760502807916</v>
      </c>
      <c r="U977" s="37">
        <v>17354.093581501085</v>
      </c>
      <c r="V977" s="38">
        <v>37069.402334501086</v>
      </c>
      <c r="W977" s="34">
        <v>260766.8083555011</v>
      </c>
      <c r="X977" s="34">
        <v>24037.357405719231</v>
      </c>
      <c r="Y977" s="33">
        <v>236729.45094978187</v>
      </c>
      <c r="Z977" s="144">
        <v>0</v>
      </c>
      <c r="AA977" s="34">
        <v>18176.594273246748</v>
      </c>
      <c r="AB977" s="34">
        <v>64843.230979474669</v>
      </c>
      <c r="AC977" s="34">
        <v>36371.49</v>
      </c>
      <c r="AD977" s="34">
        <v>4595.4191455999999</v>
      </c>
      <c r="AE977" s="34">
        <v>0</v>
      </c>
      <c r="AF977" s="34">
        <v>123986.73439832142</v>
      </c>
      <c r="AG977" s="136">
        <v>113867</v>
      </c>
      <c r="AH977" s="34">
        <v>140995.29999999999</v>
      </c>
      <c r="AI977" s="34">
        <v>0</v>
      </c>
      <c r="AJ977" s="34">
        <v>27128.300000000003</v>
      </c>
      <c r="AK977" s="34">
        <v>27128.300000000003</v>
      </c>
      <c r="AL977" s="34">
        <v>113867</v>
      </c>
      <c r="AM977" s="34">
        <v>113867</v>
      </c>
      <c r="AN977" s="34">
        <v>0</v>
      </c>
      <c r="AO977" s="34">
        <v>223697.406021</v>
      </c>
      <c r="AP977" s="34">
        <v>196569.10602100001</v>
      </c>
      <c r="AQ977" s="34">
        <v>27128.299999999988</v>
      </c>
      <c r="AR977" s="34">
        <v>-170719.44</v>
      </c>
      <c r="AS977" s="34">
        <v>0</v>
      </c>
    </row>
    <row r="978" spans="2:45" s="1" customFormat="1" ht="14.25" x14ac:dyDescent="0.2">
      <c r="B978" s="31" t="s">
        <v>4794</v>
      </c>
      <c r="C978" s="32" t="s">
        <v>4509</v>
      </c>
      <c r="D978" s="31" t="s">
        <v>4510</v>
      </c>
      <c r="E978" s="31" t="s">
        <v>13</v>
      </c>
      <c r="F978" s="31" t="s">
        <v>11</v>
      </c>
      <c r="G978" s="31" t="s">
        <v>19</v>
      </c>
      <c r="H978" s="31" t="s">
        <v>63</v>
      </c>
      <c r="I978" s="31" t="s">
        <v>10</v>
      </c>
      <c r="J978" s="31" t="s">
        <v>15</v>
      </c>
      <c r="K978" s="31" t="s">
        <v>4511</v>
      </c>
      <c r="L978" s="33">
        <v>20524</v>
      </c>
      <c r="M978" s="150">
        <v>867189.06555300008</v>
      </c>
      <c r="N978" s="34">
        <v>-820177</v>
      </c>
      <c r="O978" s="34">
        <v>233665.47180443784</v>
      </c>
      <c r="P978" s="30">
        <v>284271.97210830008</v>
      </c>
      <c r="Q978" s="35">
        <v>88328.828945999994</v>
      </c>
      <c r="R978" s="36">
        <v>0</v>
      </c>
      <c r="S978" s="36">
        <v>45425.186619446016</v>
      </c>
      <c r="T978" s="36">
        <v>-236.55343164851365</v>
      </c>
      <c r="U978" s="37">
        <v>45188.87686764801</v>
      </c>
      <c r="V978" s="38">
        <v>133517.705813648</v>
      </c>
      <c r="W978" s="34">
        <v>417789.67792194808</v>
      </c>
      <c r="X978" s="34">
        <v>85172.224911446043</v>
      </c>
      <c r="Y978" s="33">
        <v>332617.45301050204</v>
      </c>
      <c r="Z978" s="144">
        <v>0</v>
      </c>
      <c r="AA978" s="34">
        <v>58039.880269420908</v>
      </c>
      <c r="AB978" s="34">
        <v>133304.6057053573</v>
      </c>
      <c r="AC978" s="34">
        <v>86030.720000000001</v>
      </c>
      <c r="AD978" s="34">
        <v>7017.5344160625009</v>
      </c>
      <c r="AE978" s="34">
        <v>622.39</v>
      </c>
      <c r="AF978" s="34">
        <v>285015.13039084076</v>
      </c>
      <c r="AG978" s="136">
        <v>715865</v>
      </c>
      <c r="AH978" s="34">
        <v>802583.9065553</v>
      </c>
      <c r="AI978" s="34">
        <v>0</v>
      </c>
      <c r="AJ978" s="34">
        <v>86718.906555300011</v>
      </c>
      <c r="AK978" s="34">
        <v>86718.906555300011</v>
      </c>
      <c r="AL978" s="34">
        <v>715865</v>
      </c>
      <c r="AM978" s="34">
        <v>715865</v>
      </c>
      <c r="AN978" s="34">
        <v>0</v>
      </c>
      <c r="AO978" s="34">
        <v>284271.97210830008</v>
      </c>
      <c r="AP978" s="34">
        <v>197553.06555300008</v>
      </c>
      <c r="AQ978" s="34">
        <v>86718.906555299996</v>
      </c>
      <c r="AR978" s="34">
        <v>-820177</v>
      </c>
      <c r="AS978" s="34">
        <v>0</v>
      </c>
    </row>
    <row r="979" spans="2:45" s="1" customFormat="1" ht="14.25" x14ac:dyDescent="0.2">
      <c r="B979" s="31" t="s">
        <v>4794</v>
      </c>
      <c r="C979" s="32" t="s">
        <v>4748</v>
      </c>
      <c r="D979" s="31" t="s">
        <v>4749</v>
      </c>
      <c r="E979" s="31" t="s">
        <v>13</v>
      </c>
      <c r="F979" s="31" t="s">
        <v>11</v>
      </c>
      <c r="G979" s="31" t="s">
        <v>19</v>
      </c>
      <c r="H979" s="31" t="s">
        <v>63</v>
      </c>
      <c r="I979" s="31" t="s">
        <v>10</v>
      </c>
      <c r="J979" s="31" t="s">
        <v>12</v>
      </c>
      <c r="K979" s="31" t="s">
        <v>4750</v>
      </c>
      <c r="L979" s="33">
        <v>3045</v>
      </c>
      <c r="M979" s="150">
        <v>101839.225399</v>
      </c>
      <c r="N979" s="34">
        <v>-9094</v>
      </c>
      <c r="O979" s="34">
        <v>0</v>
      </c>
      <c r="P979" s="30">
        <v>87317.775399000006</v>
      </c>
      <c r="Q979" s="35">
        <v>11573.503183000001</v>
      </c>
      <c r="R979" s="36">
        <v>0</v>
      </c>
      <c r="S979" s="36">
        <v>8299.7263942889022</v>
      </c>
      <c r="T979" s="36">
        <v>-119.41879728205276</v>
      </c>
      <c r="U979" s="37">
        <v>8180.3517093420041</v>
      </c>
      <c r="V979" s="38">
        <v>19753.854892342006</v>
      </c>
      <c r="W979" s="34">
        <v>107071.63029134201</v>
      </c>
      <c r="X979" s="34">
        <v>15561.986989288882</v>
      </c>
      <c r="Y979" s="33">
        <v>91509.643302053126</v>
      </c>
      <c r="Z979" s="144">
        <v>0</v>
      </c>
      <c r="AA979" s="34">
        <v>2522.8669028700624</v>
      </c>
      <c r="AB979" s="34">
        <v>14730.452003565326</v>
      </c>
      <c r="AC979" s="34">
        <v>12763.77</v>
      </c>
      <c r="AD979" s="34">
        <v>675.8504999999999</v>
      </c>
      <c r="AE979" s="34">
        <v>0</v>
      </c>
      <c r="AF979" s="34">
        <v>30692.939406435387</v>
      </c>
      <c r="AG979" s="136">
        <v>27899</v>
      </c>
      <c r="AH979" s="34">
        <v>41573.549999999996</v>
      </c>
      <c r="AI979" s="34">
        <v>0</v>
      </c>
      <c r="AJ979" s="34">
        <v>7500</v>
      </c>
      <c r="AK979" s="34">
        <v>7500</v>
      </c>
      <c r="AL979" s="34">
        <v>27899</v>
      </c>
      <c r="AM979" s="34">
        <v>34073.549999999996</v>
      </c>
      <c r="AN979" s="34">
        <v>6174.5499999999956</v>
      </c>
      <c r="AO979" s="34">
        <v>87317.775399000006</v>
      </c>
      <c r="AP979" s="34">
        <v>73643.225399000017</v>
      </c>
      <c r="AQ979" s="34">
        <v>13674.549999999988</v>
      </c>
      <c r="AR979" s="34">
        <v>-9094</v>
      </c>
      <c r="AS979" s="34">
        <v>0</v>
      </c>
    </row>
    <row r="980" spans="2:45" s="1" customFormat="1" ht="14.25" x14ac:dyDescent="0.2">
      <c r="B980" s="31" t="s">
        <v>4794</v>
      </c>
      <c r="C980" s="32" t="s">
        <v>1550</v>
      </c>
      <c r="D980" s="31" t="s">
        <v>1551</v>
      </c>
      <c r="E980" s="31" t="s">
        <v>13</v>
      </c>
      <c r="F980" s="31" t="s">
        <v>11</v>
      </c>
      <c r="G980" s="31" t="s">
        <v>19</v>
      </c>
      <c r="H980" s="31" t="s">
        <v>63</v>
      </c>
      <c r="I980" s="31" t="s">
        <v>10</v>
      </c>
      <c r="J980" s="31" t="s">
        <v>12</v>
      </c>
      <c r="K980" s="31" t="s">
        <v>1552</v>
      </c>
      <c r="L980" s="33">
        <v>1602</v>
      </c>
      <c r="M980" s="150">
        <v>51439.229833999998</v>
      </c>
      <c r="N980" s="34">
        <v>-54755</v>
      </c>
      <c r="O980" s="34">
        <v>20163.696049432627</v>
      </c>
      <c r="P980" s="30">
        <v>85549.152817399998</v>
      </c>
      <c r="Q980" s="35">
        <v>3966.3385400000002</v>
      </c>
      <c r="R980" s="36">
        <v>0</v>
      </c>
      <c r="S980" s="36">
        <v>1977.6575257150453</v>
      </c>
      <c r="T980" s="36">
        <v>1226.3424742849547</v>
      </c>
      <c r="U980" s="37">
        <v>3204.0172775803549</v>
      </c>
      <c r="V980" s="38">
        <v>7170.3558175803555</v>
      </c>
      <c r="W980" s="34">
        <v>92719.508634980361</v>
      </c>
      <c r="X980" s="34">
        <v>3708.1078607150557</v>
      </c>
      <c r="Y980" s="33">
        <v>89011.400774265305</v>
      </c>
      <c r="Z980" s="144">
        <v>0</v>
      </c>
      <c r="AA980" s="34">
        <v>1336.4722117972258</v>
      </c>
      <c r="AB980" s="34">
        <v>10130.376640901697</v>
      </c>
      <c r="AC980" s="34">
        <v>6715.12</v>
      </c>
      <c r="AD980" s="34">
        <v>1304.5</v>
      </c>
      <c r="AE980" s="34">
        <v>0</v>
      </c>
      <c r="AF980" s="34">
        <v>19486.468852698923</v>
      </c>
      <c r="AG980" s="136">
        <v>83721</v>
      </c>
      <c r="AH980" s="34">
        <v>88864.9229834</v>
      </c>
      <c r="AI980" s="34">
        <v>0</v>
      </c>
      <c r="AJ980" s="34">
        <v>5143.9229833999998</v>
      </c>
      <c r="AK980" s="34">
        <v>5143.9229833999998</v>
      </c>
      <c r="AL980" s="34">
        <v>83721</v>
      </c>
      <c r="AM980" s="34">
        <v>83721</v>
      </c>
      <c r="AN980" s="34">
        <v>0</v>
      </c>
      <c r="AO980" s="34">
        <v>85549.152817399998</v>
      </c>
      <c r="AP980" s="34">
        <v>80405.229833999998</v>
      </c>
      <c r="AQ980" s="34">
        <v>5143.9229833999998</v>
      </c>
      <c r="AR980" s="34">
        <v>-54755</v>
      </c>
      <c r="AS980" s="34">
        <v>0</v>
      </c>
    </row>
    <row r="981" spans="2:45" s="1" customFormat="1" ht="14.25" x14ac:dyDescent="0.2">
      <c r="B981" s="31" t="s">
        <v>4794</v>
      </c>
      <c r="C981" s="32" t="s">
        <v>1112</v>
      </c>
      <c r="D981" s="31" t="s">
        <v>1113</v>
      </c>
      <c r="E981" s="31" t="s">
        <v>13</v>
      </c>
      <c r="F981" s="31" t="s">
        <v>11</v>
      </c>
      <c r="G981" s="31" t="s">
        <v>19</v>
      </c>
      <c r="H981" s="31" t="s">
        <v>63</v>
      </c>
      <c r="I981" s="31" t="s">
        <v>10</v>
      </c>
      <c r="J981" s="31" t="s">
        <v>14</v>
      </c>
      <c r="K981" s="31" t="s">
        <v>1114</v>
      </c>
      <c r="L981" s="33">
        <v>8594</v>
      </c>
      <c r="M981" s="150">
        <v>225702.70396700001</v>
      </c>
      <c r="N981" s="34">
        <v>-250430</v>
      </c>
      <c r="O981" s="34">
        <v>200981.93096321516</v>
      </c>
      <c r="P981" s="30">
        <v>-35185.296032999991</v>
      </c>
      <c r="Q981" s="35">
        <v>12302.777786000001</v>
      </c>
      <c r="R981" s="36">
        <v>35185.296032999991</v>
      </c>
      <c r="S981" s="36">
        <v>14057.716097148255</v>
      </c>
      <c r="T981" s="36">
        <v>167224.49266261526</v>
      </c>
      <c r="U981" s="37">
        <v>216468.6720944827</v>
      </c>
      <c r="V981" s="38">
        <v>228771.44988048269</v>
      </c>
      <c r="W981" s="34">
        <v>228771.44988048269</v>
      </c>
      <c r="X981" s="34">
        <v>227337.8724443634</v>
      </c>
      <c r="Y981" s="33">
        <v>1433.5774361192889</v>
      </c>
      <c r="Z981" s="144">
        <v>0</v>
      </c>
      <c r="AA981" s="34">
        <v>22480.606561385728</v>
      </c>
      <c r="AB981" s="34">
        <v>61627.625805702533</v>
      </c>
      <c r="AC981" s="34">
        <v>36023.58</v>
      </c>
      <c r="AD981" s="34">
        <v>7755.5</v>
      </c>
      <c r="AE981" s="34">
        <v>778.71</v>
      </c>
      <c r="AF981" s="34">
        <v>128666.02236708827</v>
      </c>
      <c r="AG981" s="136">
        <v>127302</v>
      </c>
      <c r="AH981" s="34">
        <v>144302</v>
      </c>
      <c r="AI981" s="34">
        <v>0</v>
      </c>
      <c r="AJ981" s="34">
        <v>17000</v>
      </c>
      <c r="AK981" s="34">
        <v>17000</v>
      </c>
      <c r="AL981" s="34">
        <v>127302</v>
      </c>
      <c r="AM981" s="34">
        <v>127302</v>
      </c>
      <c r="AN981" s="34">
        <v>0</v>
      </c>
      <c r="AO981" s="34">
        <v>-35185.296032999991</v>
      </c>
      <c r="AP981" s="34">
        <v>-52185.296032999991</v>
      </c>
      <c r="AQ981" s="34">
        <v>17000</v>
      </c>
      <c r="AR981" s="34">
        <v>-250430</v>
      </c>
      <c r="AS981" s="34">
        <v>0</v>
      </c>
    </row>
    <row r="982" spans="2:45" s="1" customFormat="1" ht="14.25" x14ac:dyDescent="0.2">
      <c r="B982" s="31" t="s">
        <v>4794</v>
      </c>
      <c r="C982" s="32" t="s">
        <v>406</v>
      </c>
      <c r="D982" s="31" t="s">
        <v>407</v>
      </c>
      <c r="E982" s="31" t="s">
        <v>13</v>
      </c>
      <c r="F982" s="31" t="s">
        <v>11</v>
      </c>
      <c r="G982" s="31" t="s">
        <v>19</v>
      </c>
      <c r="H982" s="31" t="s">
        <v>63</v>
      </c>
      <c r="I982" s="31" t="s">
        <v>10</v>
      </c>
      <c r="J982" s="31" t="s">
        <v>16</v>
      </c>
      <c r="K982" s="31" t="s">
        <v>408</v>
      </c>
      <c r="L982" s="33">
        <v>11258</v>
      </c>
      <c r="M982" s="150">
        <v>665258.22895600006</v>
      </c>
      <c r="N982" s="34">
        <v>-297103</v>
      </c>
      <c r="O982" s="34">
        <v>0</v>
      </c>
      <c r="P982" s="30">
        <v>651301.22895600006</v>
      </c>
      <c r="Q982" s="35">
        <v>58018.596654000001</v>
      </c>
      <c r="R982" s="36">
        <v>0</v>
      </c>
      <c r="S982" s="36">
        <v>19186.674763435938</v>
      </c>
      <c r="T982" s="36">
        <v>3329.3252365640619</v>
      </c>
      <c r="U982" s="37">
        <v>22516.121417602768</v>
      </c>
      <c r="V982" s="38">
        <v>80534.718071602765</v>
      </c>
      <c r="W982" s="34">
        <v>731835.94702760282</v>
      </c>
      <c r="X982" s="34">
        <v>35975.015181435971</v>
      </c>
      <c r="Y982" s="33">
        <v>695860.93184616684</v>
      </c>
      <c r="Z982" s="144">
        <v>0</v>
      </c>
      <c r="AA982" s="34">
        <v>34718.92487168817</v>
      </c>
      <c r="AB982" s="34">
        <v>72909.987661105188</v>
      </c>
      <c r="AC982" s="34">
        <v>47190.3</v>
      </c>
      <c r="AD982" s="34">
        <v>12059.16087378952</v>
      </c>
      <c r="AE982" s="34">
        <v>369.02</v>
      </c>
      <c r="AF982" s="34">
        <v>167247.39340658285</v>
      </c>
      <c r="AG982" s="136">
        <v>350079</v>
      </c>
      <c r="AH982" s="34">
        <v>350579</v>
      </c>
      <c r="AI982" s="34">
        <v>0</v>
      </c>
      <c r="AJ982" s="34">
        <v>500</v>
      </c>
      <c r="AK982" s="34">
        <v>500</v>
      </c>
      <c r="AL982" s="34">
        <v>350079</v>
      </c>
      <c r="AM982" s="34">
        <v>350079</v>
      </c>
      <c r="AN982" s="34">
        <v>0</v>
      </c>
      <c r="AO982" s="34">
        <v>651301.22895600006</v>
      </c>
      <c r="AP982" s="34">
        <v>650801.22895600006</v>
      </c>
      <c r="AQ982" s="34">
        <v>500</v>
      </c>
      <c r="AR982" s="34">
        <v>-297103</v>
      </c>
      <c r="AS982" s="34">
        <v>0</v>
      </c>
    </row>
    <row r="983" spans="2:45" s="1" customFormat="1" ht="14.25" x14ac:dyDescent="0.2">
      <c r="B983" s="31" t="s">
        <v>4794</v>
      </c>
      <c r="C983" s="32" t="s">
        <v>1622</v>
      </c>
      <c r="D983" s="31" t="s">
        <v>1623</v>
      </c>
      <c r="E983" s="31" t="s">
        <v>13</v>
      </c>
      <c r="F983" s="31" t="s">
        <v>11</v>
      </c>
      <c r="G983" s="31" t="s">
        <v>19</v>
      </c>
      <c r="H983" s="31" t="s">
        <v>63</v>
      </c>
      <c r="I983" s="31" t="s">
        <v>10</v>
      </c>
      <c r="J983" s="31" t="s">
        <v>14</v>
      </c>
      <c r="K983" s="31" t="s">
        <v>1624</v>
      </c>
      <c r="L983" s="33">
        <v>8983</v>
      </c>
      <c r="M983" s="150">
        <v>435278.26334399998</v>
      </c>
      <c r="N983" s="34">
        <v>-453560.4</v>
      </c>
      <c r="O983" s="34">
        <v>134402.25611769184</v>
      </c>
      <c r="P983" s="30">
        <v>26035.563343999966</v>
      </c>
      <c r="Q983" s="35">
        <v>35629.348310000001</v>
      </c>
      <c r="R983" s="36">
        <v>0</v>
      </c>
      <c r="S983" s="36">
        <v>19139.407891435923</v>
      </c>
      <c r="T983" s="36">
        <v>74138.514345945325</v>
      </c>
      <c r="U983" s="37">
        <v>93278.425238878379</v>
      </c>
      <c r="V983" s="38">
        <v>128907.77354887838</v>
      </c>
      <c r="W983" s="34">
        <v>154943.33689287835</v>
      </c>
      <c r="X983" s="34">
        <v>125370.71616512779</v>
      </c>
      <c r="Y983" s="33">
        <v>29572.62072775056</v>
      </c>
      <c r="Z983" s="144">
        <v>0</v>
      </c>
      <c r="AA983" s="34">
        <v>31491.976421554769</v>
      </c>
      <c r="AB983" s="34">
        <v>68397.966121528501</v>
      </c>
      <c r="AC983" s="34">
        <v>37654.160000000003</v>
      </c>
      <c r="AD983" s="34">
        <v>4714.4686959999999</v>
      </c>
      <c r="AE983" s="34">
        <v>235</v>
      </c>
      <c r="AF983" s="34">
        <v>142493.57123908328</v>
      </c>
      <c r="AG983" s="136">
        <v>235538</v>
      </c>
      <c r="AH983" s="34">
        <v>263807.7</v>
      </c>
      <c r="AI983" s="34">
        <v>0</v>
      </c>
      <c r="AJ983" s="34">
        <v>28269.7</v>
      </c>
      <c r="AK983" s="34">
        <v>28269.7</v>
      </c>
      <c r="AL983" s="34">
        <v>235538</v>
      </c>
      <c r="AM983" s="34">
        <v>235538</v>
      </c>
      <c r="AN983" s="34">
        <v>0</v>
      </c>
      <c r="AO983" s="34">
        <v>26035.563343999966</v>
      </c>
      <c r="AP983" s="34">
        <v>-2234.1366560000351</v>
      </c>
      <c r="AQ983" s="34">
        <v>28269.699999999997</v>
      </c>
      <c r="AR983" s="34">
        <v>-453560.4</v>
      </c>
      <c r="AS983" s="34">
        <v>0</v>
      </c>
    </row>
    <row r="984" spans="2:45" s="1" customFormat="1" ht="14.25" x14ac:dyDescent="0.2">
      <c r="B984" s="31" t="s">
        <v>4794</v>
      </c>
      <c r="C984" s="32" t="s">
        <v>4152</v>
      </c>
      <c r="D984" s="31" t="s">
        <v>4153</v>
      </c>
      <c r="E984" s="31" t="s">
        <v>13</v>
      </c>
      <c r="F984" s="31" t="s">
        <v>11</v>
      </c>
      <c r="G984" s="31" t="s">
        <v>19</v>
      </c>
      <c r="H984" s="31" t="s">
        <v>63</v>
      </c>
      <c r="I984" s="31" t="s">
        <v>10</v>
      </c>
      <c r="J984" s="31" t="s">
        <v>15</v>
      </c>
      <c r="K984" s="31" t="s">
        <v>4154</v>
      </c>
      <c r="L984" s="33">
        <v>25713</v>
      </c>
      <c r="M984" s="150">
        <v>1197308.9634469999</v>
      </c>
      <c r="N984" s="34">
        <v>-379240</v>
      </c>
      <c r="O984" s="34">
        <v>198003.00896370749</v>
      </c>
      <c r="P984" s="30">
        <v>847704.66344699985</v>
      </c>
      <c r="Q984" s="35">
        <v>77947.977801999994</v>
      </c>
      <c r="R984" s="36">
        <v>0</v>
      </c>
      <c r="S984" s="36">
        <v>64494.110381739054</v>
      </c>
      <c r="T984" s="36">
        <v>-706.23133640876767</v>
      </c>
      <c r="U984" s="37">
        <v>63788.223021674195</v>
      </c>
      <c r="V984" s="38">
        <v>141736.20082367418</v>
      </c>
      <c r="W984" s="34">
        <v>989440.86427067406</v>
      </c>
      <c r="X984" s="34">
        <v>120926.45696573914</v>
      </c>
      <c r="Y984" s="33">
        <v>868514.40730493492</v>
      </c>
      <c r="Z984" s="144">
        <v>0</v>
      </c>
      <c r="AA984" s="34">
        <v>45704.874474259392</v>
      </c>
      <c r="AB984" s="34">
        <v>190390.16219029439</v>
      </c>
      <c r="AC984" s="34">
        <v>107781.52</v>
      </c>
      <c r="AD984" s="34">
        <v>26447.511868858499</v>
      </c>
      <c r="AE984" s="34">
        <v>14591.03</v>
      </c>
      <c r="AF984" s="34">
        <v>384915.09853341227</v>
      </c>
      <c r="AG984" s="136">
        <v>606380</v>
      </c>
      <c r="AH984" s="34">
        <v>703189.7</v>
      </c>
      <c r="AI984" s="34">
        <v>2192</v>
      </c>
      <c r="AJ984" s="34">
        <v>99001.700000000012</v>
      </c>
      <c r="AK984" s="34">
        <v>96809.700000000012</v>
      </c>
      <c r="AL984" s="34">
        <v>604188</v>
      </c>
      <c r="AM984" s="34">
        <v>604188</v>
      </c>
      <c r="AN984" s="34">
        <v>0</v>
      </c>
      <c r="AO984" s="34">
        <v>847704.66344699985</v>
      </c>
      <c r="AP984" s="34">
        <v>750894.9634469999</v>
      </c>
      <c r="AQ984" s="34">
        <v>96809.699999999953</v>
      </c>
      <c r="AR984" s="34">
        <v>-379240</v>
      </c>
      <c r="AS984" s="34">
        <v>0</v>
      </c>
    </row>
    <row r="985" spans="2:45" s="1" customFormat="1" ht="14.25" x14ac:dyDescent="0.2">
      <c r="B985" s="31" t="s">
        <v>4794</v>
      </c>
      <c r="C985" s="32" t="s">
        <v>373</v>
      </c>
      <c r="D985" s="31" t="s">
        <v>374</v>
      </c>
      <c r="E985" s="31" t="s">
        <v>13</v>
      </c>
      <c r="F985" s="31" t="s">
        <v>11</v>
      </c>
      <c r="G985" s="31" t="s">
        <v>19</v>
      </c>
      <c r="H985" s="31" t="s">
        <v>63</v>
      </c>
      <c r="I985" s="31" t="s">
        <v>10</v>
      </c>
      <c r="J985" s="31" t="s">
        <v>15</v>
      </c>
      <c r="K985" s="31" t="s">
        <v>375</v>
      </c>
      <c r="L985" s="33">
        <v>59308</v>
      </c>
      <c r="M985" s="150">
        <v>2635779.618371</v>
      </c>
      <c r="N985" s="34">
        <v>-2890721.8</v>
      </c>
      <c r="O985" s="34">
        <v>1696338.1064487672</v>
      </c>
      <c r="P985" s="30">
        <v>3183603.8183710002</v>
      </c>
      <c r="Q985" s="35">
        <v>228394.44655399999</v>
      </c>
      <c r="R985" s="36">
        <v>0</v>
      </c>
      <c r="S985" s="36">
        <v>120099.90676918898</v>
      </c>
      <c r="T985" s="36">
        <v>-80.193802324691205</v>
      </c>
      <c r="U985" s="37">
        <v>120020.36017355435</v>
      </c>
      <c r="V985" s="38">
        <v>348414.80672755436</v>
      </c>
      <c r="W985" s="34">
        <v>3532018.6250985544</v>
      </c>
      <c r="X985" s="34">
        <v>225187.32519218884</v>
      </c>
      <c r="Y985" s="33">
        <v>3306831.2999063656</v>
      </c>
      <c r="Z985" s="144">
        <v>0</v>
      </c>
      <c r="AA985" s="34">
        <v>525052.8442442175</v>
      </c>
      <c r="AB985" s="34">
        <v>580095.71042676177</v>
      </c>
      <c r="AC985" s="34">
        <v>248602.11</v>
      </c>
      <c r="AD985" s="34">
        <v>49548.427974564045</v>
      </c>
      <c r="AE985" s="34">
        <v>23659.54</v>
      </c>
      <c r="AF985" s="34">
        <v>1426958.6326455432</v>
      </c>
      <c r="AG985" s="136">
        <v>4282309</v>
      </c>
      <c r="AH985" s="34">
        <v>4282309</v>
      </c>
      <c r="AI985" s="34">
        <v>573682</v>
      </c>
      <c r="AJ985" s="34">
        <v>573682</v>
      </c>
      <c r="AK985" s="34">
        <v>0</v>
      </c>
      <c r="AL985" s="34">
        <v>3708627</v>
      </c>
      <c r="AM985" s="34">
        <v>3708627</v>
      </c>
      <c r="AN985" s="34">
        <v>0</v>
      </c>
      <c r="AO985" s="34">
        <v>3183603.8183710002</v>
      </c>
      <c r="AP985" s="34">
        <v>3183603.8183710002</v>
      </c>
      <c r="AQ985" s="34">
        <v>0</v>
      </c>
      <c r="AR985" s="34">
        <v>-2908521.4</v>
      </c>
      <c r="AS985" s="34">
        <v>17799.600000000093</v>
      </c>
    </row>
    <row r="986" spans="2:45" s="1" customFormat="1" ht="14.25" x14ac:dyDescent="0.2">
      <c r="B986" s="31" t="s">
        <v>4794</v>
      </c>
      <c r="C986" s="32" t="s">
        <v>998</v>
      </c>
      <c r="D986" s="31" t="s">
        <v>999</v>
      </c>
      <c r="E986" s="31" t="s">
        <v>13</v>
      </c>
      <c r="F986" s="31" t="s">
        <v>11</v>
      </c>
      <c r="G986" s="31" t="s">
        <v>19</v>
      </c>
      <c r="H986" s="31" t="s">
        <v>63</v>
      </c>
      <c r="I986" s="31" t="s">
        <v>10</v>
      </c>
      <c r="J986" s="31" t="s">
        <v>12</v>
      </c>
      <c r="K986" s="31" t="s">
        <v>1000</v>
      </c>
      <c r="L986" s="33">
        <v>4090</v>
      </c>
      <c r="M986" s="150">
        <v>304065.37625500001</v>
      </c>
      <c r="N986" s="34">
        <v>-271</v>
      </c>
      <c r="O986" s="34">
        <v>0</v>
      </c>
      <c r="P986" s="30">
        <v>358061.47625499999</v>
      </c>
      <c r="Q986" s="35">
        <v>7273.3083210000004</v>
      </c>
      <c r="R986" s="36">
        <v>0</v>
      </c>
      <c r="S986" s="36">
        <v>144.58600342862695</v>
      </c>
      <c r="T986" s="36">
        <v>8035.413996571373</v>
      </c>
      <c r="U986" s="37">
        <v>8180.0441106764374</v>
      </c>
      <c r="V986" s="38">
        <v>15453.352431676438</v>
      </c>
      <c r="W986" s="34">
        <v>373514.82868667645</v>
      </c>
      <c r="X986" s="34">
        <v>271.09875642863335</v>
      </c>
      <c r="Y986" s="33">
        <v>373243.72993024782</v>
      </c>
      <c r="Z986" s="144">
        <v>0</v>
      </c>
      <c r="AA986" s="34">
        <v>10436.413474973562</v>
      </c>
      <c r="AB986" s="34">
        <v>38210.34595957159</v>
      </c>
      <c r="AC986" s="34">
        <v>17144.11</v>
      </c>
      <c r="AD986" s="34">
        <v>9407</v>
      </c>
      <c r="AE986" s="34">
        <v>125.75</v>
      </c>
      <c r="AF986" s="34">
        <v>75323.619434545151</v>
      </c>
      <c r="AG986" s="136">
        <v>0</v>
      </c>
      <c r="AH986" s="34">
        <v>54267.1</v>
      </c>
      <c r="AI986" s="34">
        <v>0</v>
      </c>
      <c r="AJ986" s="34">
        <v>8500</v>
      </c>
      <c r="AK986" s="34">
        <v>8500</v>
      </c>
      <c r="AL986" s="34">
        <v>0</v>
      </c>
      <c r="AM986" s="34">
        <v>45767.1</v>
      </c>
      <c r="AN986" s="34">
        <v>45767.1</v>
      </c>
      <c r="AO986" s="34">
        <v>358061.47625499999</v>
      </c>
      <c r="AP986" s="34">
        <v>303794.37625500001</v>
      </c>
      <c r="AQ986" s="34">
        <v>54267.099999999977</v>
      </c>
      <c r="AR986" s="34">
        <v>-6781</v>
      </c>
      <c r="AS986" s="34">
        <v>6510</v>
      </c>
    </row>
    <row r="987" spans="2:45" s="1" customFormat="1" ht="14.25" x14ac:dyDescent="0.2">
      <c r="B987" s="31" t="s">
        <v>4794</v>
      </c>
      <c r="C987" s="32" t="s">
        <v>442</v>
      </c>
      <c r="D987" s="31" t="s">
        <v>443</v>
      </c>
      <c r="E987" s="31" t="s">
        <v>13</v>
      </c>
      <c r="F987" s="31" t="s">
        <v>11</v>
      </c>
      <c r="G987" s="31" t="s">
        <v>19</v>
      </c>
      <c r="H987" s="31" t="s">
        <v>63</v>
      </c>
      <c r="I987" s="31" t="s">
        <v>10</v>
      </c>
      <c r="J987" s="31" t="s">
        <v>16</v>
      </c>
      <c r="K987" s="31" t="s">
        <v>444</v>
      </c>
      <c r="L987" s="33">
        <v>10318</v>
      </c>
      <c r="M987" s="150">
        <v>1020451.725544</v>
      </c>
      <c r="N987" s="34">
        <v>-591815</v>
      </c>
      <c r="O987" s="34">
        <v>354027.45777744928</v>
      </c>
      <c r="P987" s="30">
        <v>110373.58554400003</v>
      </c>
      <c r="Q987" s="35">
        <v>79131.545517999999</v>
      </c>
      <c r="R987" s="36">
        <v>0</v>
      </c>
      <c r="S987" s="36">
        <v>15104.053736005801</v>
      </c>
      <c r="T987" s="36">
        <v>145484.77984740754</v>
      </c>
      <c r="U987" s="37">
        <v>160589.69955921744</v>
      </c>
      <c r="V987" s="38">
        <v>239721.24507721743</v>
      </c>
      <c r="W987" s="34">
        <v>350094.83062121749</v>
      </c>
      <c r="X987" s="34">
        <v>206058.47448945505</v>
      </c>
      <c r="Y987" s="33">
        <v>144036.35613176244</v>
      </c>
      <c r="Z987" s="144">
        <v>0</v>
      </c>
      <c r="AA987" s="34">
        <v>18876.287463871085</v>
      </c>
      <c r="AB987" s="34">
        <v>61961.853743049949</v>
      </c>
      <c r="AC987" s="34">
        <v>43250.09</v>
      </c>
      <c r="AD987" s="34">
        <v>2569.6049604250002</v>
      </c>
      <c r="AE987" s="34">
        <v>254.84</v>
      </c>
      <c r="AF987" s="34">
        <v>126912.67616734603</v>
      </c>
      <c r="AG987" s="136">
        <v>42036</v>
      </c>
      <c r="AH987" s="34">
        <v>136283.85999999999</v>
      </c>
      <c r="AI987" s="34">
        <v>20000</v>
      </c>
      <c r="AJ987" s="34">
        <v>20000</v>
      </c>
      <c r="AK987" s="34">
        <v>0</v>
      </c>
      <c r="AL987" s="34">
        <v>22036</v>
      </c>
      <c r="AM987" s="34">
        <v>116283.86</v>
      </c>
      <c r="AN987" s="34">
        <v>94247.86</v>
      </c>
      <c r="AO987" s="34">
        <v>110373.58554400003</v>
      </c>
      <c r="AP987" s="34">
        <v>16125.72554400003</v>
      </c>
      <c r="AQ987" s="34">
        <v>94247.859999999986</v>
      </c>
      <c r="AR987" s="34">
        <v>-591815</v>
      </c>
      <c r="AS987" s="34">
        <v>0</v>
      </c>
    </row>
    <row r="988" spans="2:45" s="1" customFormat="1" ht="14.25" x14ac:dyDescent="0.2">
      <c r="B988" s="31" t="s">
        <v>4794</v>
      </c>
      <c r="C988" s="32" t="s">
        <v>986</v>
      </c>
      <c r="D988" s="31" t="s">
        <v>987</v>
      </c>
      <c r="E988" s="31" t="s">
        <v>13</v>
      </c>
      <c r="F988" s="31" t="s">
        <v>11</v>
      </c>
      <c r="G988" s="31" t="s">
        <v>19</v>
      </c>
      <c r="H988" s="31" t="s">
        <v>63</v>
      </c>
      <c r="I988" s="31" t="s">
        <v>10</v>
      </c>
      <c r="J988" s="31" t="s">
        <v>15</v>
      </c>
      <c r="K988" s="31" t="s">
        <v>988</v>
      </c>
      <c r="L988" s="33">
        <v>24082</v>
      </c>
      <c r="M988" s="150">
        <v>1048021.6711180001</v>
      </c>
      <c r="N988" s="34">
        <v>-496300</v>
      </c>
      <c r="O988" s="34">
        <v>213157.30952988472</v>
      </c>
      <c r="P988" s="30">
        <v>499265.67111800006</v>
      </c>
      <c r="Q988" s="35">
        <v>67984.072136999996</v>
      </c>
      <c r="R988" s="36">
        <v>0</v>
      </c>
      <c r="S988" s="36">
        <v>50941.24381259099</v>
      </c>
      <c r="T988" s="36">
        <v>-150.08876968470577</v>
      </c>
      <c r="U988" s="37">
        <v>50791.428934374002</v>
      </c>
      <c r="V988" s="38">
        <v>118775.50107137399</v>
      </c>
      <c r="W988" s="34">
        <v>618041.17218937399</v>
      </c>
      <c r="X988" s="34">
        <v>95514.83214859094</v>
      </c>
      <c r="Y988" s="33">
        <v>522526.34004078305</v>
      </c>
      <c r="Z988" s="144">
        <v>0</v>
      </c>
      <c r="AA988" s="34">
        <v>186067.06154654291</v>
      </c>
      <c r="AB988" s="34">
        <v>212405.82665668105</v>
      </c>
      <c r="AC988" s="34">
        <v>100944.83</v>
      </c>
      <c r="AD988" s="34">
        <v>32791.650963355365</v>
      </c>
      <c r="AE988" s="34">
        <v>52.25</v>
      </c>
      <c r="AF988" s="34">
        <v>532261.61916657933</v>
      </c>
      <c r="AG988" s="136">
        <v>464535</v>
      </c>
      <c r="AH988" s="34">
        <v>464535</v>
      </c>
      <c r="AI988" s="34">
        <v>67318</v>
      </c>
      <c r="AJ988" s="34">
        <v>67318</v>
      </c>
      <c r="AK988" s="34">
        <v>0</v>
      </c>
      <c r="AL988" s="34">
        <v>397217</v>
      </c>
      <c r="AM988" s="34">
        <v>397217</v>
      </c>
      <c r="AN988" s="34">
        <v>0</v>
      </c>
      <c r="AO988" s="34">
        <v>499265.67111800006</v>
      </c>
      <c r="AP988" s="34">
        <v>499265.67111800006</v>
      </c>
      <c r="AQ988" s="34">
        <v>0</v>
      </c>
      <c r="AR988" s="34">
        <v>-496300</v>
      </c>
      <c r="AS988" s="34">
        <v>0</v>
      </c>
    </row>
    <row r="989" spans="2:45" s="1" customFormat="1" ht="14.25" x14ac:dyDescent="0.2">
      <c r="B989" s="31" t="s">
        <v>4794</v>
      </c>
      <c r="C989" s="32" t="s">
        <v>2144</v>
      </c>
      <c r="D989" s="31" t="s">
        <v>2145</v>
      </c>
      <c r="E989" s="31" t="s">
        <v>13</v>
      </c>
      <c r="F989" s="31" t="s">
        <v>11</v>
      </c>
      <c r="G989" s="31" t="s">
        <v>19</v>
      </c>
      <c r="H989" s="31" t="s">
        <v>63</v>
      </c>
      <c r="I989" s="31" t="s">
        <v>10</v>
      </c>
      <c r="J989" s="31" t="s">
        <v>14</v>
      </c>
      <c r="K989" s="31" t="s">
        <v>2146</v>
      </c>
      <c r="L989" s="33">
        <v>9228</v>
      </c>
      <c r="M989" s="150">
        <v>379248.627959</v>
      </c>
      <c r="N989" s="34">
        <v>-319276</v>
      </c>
      <c r="O989" s="34">
        <v>198769.54846938275</v>
      </c>
      <c r="P989" s="30">
        <v>53302.031959000014</v>
      </c>
      <c r="Q989" s="35">
        <v>39790.946387999997</v>
      </c>
      <c r="R989" s="36">
        <v>0</v>
      </c>
      <c r="S989" s="36">
        <v>25046.242939438191</v>
      </c>
      <c r="T989" s="36">
        <v>105391.77999927515</v>
      </c>
      <c r="U989" s="37">
        <v>130438.72632617361</v>
      </c>
      <c r="V989" s="38">
        <v>170229.67271417362</v>
      </c>
      <c r="W989" s="34">
        <v>223531.70467317363</v>
      </c>
      <c r="X989" s="34">
        <v>174553.73820582093</v>
      </c>
      <c r="Y989" s="33">
        <v>48977.9664673527</v>
      </c>
      <c r="Z989" s="144">
        <v>0</v>
      </c>
      <c r="AA989" s="34">
        <v>9318.094071591715</v>
      </c>
      <c r="AB989" s="34">
        <v>60796.830874151645</v>
      </c>
      <c r="AC989" s="34">
        <v>38681.129999999997</v>
      </c>
      <c r="AD989" s="34">
        <v>2358</v>
      </c>
      <c r="AE989" s="34">
        <v>0</v>
      </c>
      <c r="AF989" s="34">
        <v>111154.05494574335</v>
      </c>
      <c r="AG989" s="136">
        <v>103804</v>
      </c>
      <c r="AH989" s="34">
        <v>143654.40400000001</v>
      </c>
      <c r="AI989" s="34">
        <v>42211</v>
      </c>
      <c r="AJ989" s="34">
        <v>42211</v>
      </c>
      <c r="AK989" s="34">
        <v>0</v>
      </c>
      <c r="AL989" s="34">
        <v>61593</v>
      </c>
      <c r="AM989" s="34">
        <v>101443.40400000001</v>
      </c>
      <c r="AN989" s="34">
        <v>39850.40400000001</v>
      </c>
      <c r="AO989" s="34">
        <v>53302.031959000014</v>
      </c>
      <c r="AP989" s="34">
        <v>13451.627959000005</v>
      </c>
      <c r="AQ989" s="34">
        <v>39850.40400000001</v>
      </c>
      <c r="AR989" s="34">
        <v>-319276</v>
      </c>
      <c r="AS989" s="34">
        <v>0</v>
      </c>
    </row>
    <row r="990" spans="2:45" s="1" customFormat="1" ht="14.25" x14ac:dyDescent="0.2">
      <c r="B990" s="31" t="s">
        <v>4794</v>
      </c>
      <c r="C990" s="32" t="s">
        <v>379</v>
      </c>
      <c r="D990" s="31" t="s">
        <v>380</v>
      </c>
      <c r="E990" s="31" t="s">
        <v>13</v>
      </c>
      <c r="F990" s="31" t="s">
        <v>11</v>
      </c>
      <c r="G990" s="31" t="s">
        <v>19</v>
      </c>
      <c r="H990" s="31" t="s">
        <v>63</v>
      </c>
      <c r="I990" s="31" t="s">
        <v>10</v>
      </c>
      <c r="J990" s="31" t="s">
        <v>14</v>
      </c>
      <c r="K990" s="31" t="s">
        <v>381</v>
      </c>
      <c r="L990" s="33">
        <v>6135</v>
      </c>
      <c r="M990" s="150">
        <v>208079.86784299999</v>
      </c>
      <c r="N990" s="34">
        <v>-260893.91999999998</v>
      </c>
      <c r="O990" s="34">
        <v>77293.25682898199</v>
      </c>
      <c r="P990" s="30">
        <v>-56954.052156999998</v>
      </c>
      <c r="Q990" s="35">
        <v>19978.865355000002</v>
      </c>
      <c r="R990" s="36">
        <v>56954.052156999998</v>
      </c>
      <c r="S990" s="36">
        <v>13085.097872005024</v>
      </c>
      <c r="T990" s="36">
        <v>54524.775736273499</v>
      </c>
      <c r="U990" s="37">
        <v>124564.59747665079</v>
      </c>
      <c r="V990" s="38">
        <v>144543.4628316508</v>
      </c>
      <c r="W990" s="34">
        <v>144543.4628316508</v>
      </c>
      <c r="X990" s="34">
        <v>93298.410621987045</v>
      </c>
      <c r="Y990" s="33">
        <v>51245.052209663758</v>
      </c>
      <c r="Z990" s="144">
        <v>0</v>
      </c>
      <c r="AA990" s="34">
        <v>7895.499385503741</v>
      </c>
      <c r="AB990" s="34">
        <v>40239.159115725924</v>
      </c>
      <c r="AC990" s="34">
        <v>25716.16</v>
      </c>
      <c r="AD990" s="34">
        <v>3463.3335902774375</v>
      </c>
      <c r="AE990" s="34">
        <v>0</v>
      </c>
      <c r="AF990" s="34">
        <v>77314.152091507101</v>
      </c>
      <c r="AG990" s="136">
        <v>145262</v>
      </c>
      <c r="AH990" s="34">
        <v>145262</v>
      </c>
      <c r="AI990" s="34">
        <v>25592</v>
      </c>
      <c r="AJ990" s="34">
        <v>25592</v>
      </c>
      <c r="AK990" s="34">
        <v>0</v>
      </c>
      <c r="AL990" s="34">
        <v>119670</v>
      </c>
      <c r="AM990" s="34">
        <v>119670</v>
      </c>
      <c r="AN990" s="34">
        <v>0</v>
      </c>
      <c r="AO990" s="34">
        <v>-56954.052156999998</v>
      </c>
      <c r="AP990" s="34">
        <v>-56954.052156999998</v>
      </c>
      <c r="AQ990" s="34">
        <v>0</v>
      </c>
      <c r="AR990" s="34">
        <v>-260893.91999999998</v>
      </c>
      <c r="AS990" s="34">
        <v>0</v>
      </c>
    </row>
    <row r="991" spans="2:45" s="1" customFormat="1" ht="14.25" x14ac:dyDescent="0.2">
      <c r="B991" s="31" t="s">
        <v>4794</v>
      </c>
      <c r="C991" s="32" t="s">
        <v>968</v>
      </c>
      <c r="D991" s="31" t="s">
        <v>969</v>
      </c>
      <c r="E991" s="31" t="s">
        <v>13</v>
      </c>
      <c r="F991" s="31" t="s">
        <v>11</v>
      </c>
      <c r="G991" s="31" t="s">
        <v>19</v>
      </c>
      <c r="H991" s="31" t="s">
        <v>63</v>
      </c>
      <c r="I991" s="31" t="s">
        <v>10</v>
      </c>
      <c r="J991" s="31" t="s">
        <v>12</v>
      </c>
      <c r="K991" s="31" t="s">
        <v>970</v>
      </c>
      <c r="L991" s="33">
        <v>3589</v>
      </c>
      <c r="M991" s="150">
        <v>76727.52253300001</v>
      </c>
      <c r="N991" s="34">
        <v>29822</v>
      </c>
      <c r="O991" s="34">
        <v>0</v>
      </c>
      <c r="P991" s="30">
        <v>72955.432533000014</v>
      </c>
      <c r="Q991" s="35">
        <v>6504.4420460000001</v>
      </c>
      <c r="R991" s="36">
        <v>0</v>
      </c>
      <c r="S991" s="36">
        <v>7296.8031257170878</v>
      </c>
      <c r="T991" s="36">
        <v>-6.4203995676352861</v>
      </c>
      <c r="U991" s="37">
        <v>7290.4220395618649</v>
      </c>
      <c r="V991" s="38">
        <v>13794.864085561865</v>
      </c>
      <c r="W991" s="34">
        <v>86750.296618561872</v>
      </c>
      <c r="X991" s="34">
        <v>13681.505860717094</v>
      </c>
      <c r="Y991" s="33">
        <v>73068.790757844778</v>
      </c>
      <c r="Z991" s="144">
        <v>0</v>
      </c>
      <c r="AA991" s="34">
        <v>5218.0070206389082</v>
      </c>
      <c r="AB991" s="34">
        <v>19044.112106616551</v>
      </c>
      <c r="AC991" s="34">
        <v>15044.06</v>
      </c>
      <c r="AD991" s="34">
        <v>1866.4448029749999</v>
      </c>
      <c r="AE991" s="34">
        <v>0</v>
      </c>
      <c r="AF991" s="34">
        <v>41172.623930230453</v>
      </c>
      <c r="AG991" s="136">
        <v>0</v>
      </c>
      <c r="AH991" s="34">
        <v>40160.909999999996</v>
      </c>
      <c r="AI991" s="34">
        <v>0</v>
      </c>
      <c r="AJ991" s="34">
        <v>0</v>
      </c>
      <c r="AK991" s="34">
        <v>0</v>
      </c>
      <c r="AL991" s="34">
        <v>0</v>
      </c>
      <c r="AM991" s="34">
        <v>40160.909999999996</v>
      </c>
      <c r="AN991" s="34">
        <v>40160.909999999996</v>
      </c>
      <c r="AO991" s="34">
        <v>72955.432533000014</v>
      </c>
      <c r="AP991" s="34">
        <v>32794.522533000018</v>
      </c>
      <c r="AQ991" s="34">
        <v>40160.910000000003</v>
      </c>
      <c r="AR991" s="34">
        <v>29822</v>
      </c>
      <c r="AS991" s="34">
        <v>0</v>
      </c>
    </row>
    <row r="992" spans="2:45" s="1" customFormat="1" ht="14.25" x14ac:dyDescent="0.2">
      <c r="B992" s="31" t="s">
        <v>4794</v>
      </c>
      <c r="C992" s="32" t="s">
        <v>2664</v>
      </c>
      <c r="D992" s="31" t="s">
        <v>2665</v>
      </c>
      <c r="E992" s="31" t="s">
        <v>13</v>
      </c>
      <c r="F992" s="31" t="s">
        <v>11</v>
      </c>
      <c r="G992" s="31" t="s">
        <v>19</v>
      </c>
      <c r="H992" s="31" t="s">
        <v>63</v>
      </c>
      <c r="I992" s="31" t="s">
        <v>10</v>
      </c>
      <c r="J992" s="31" t="s">
        <v>16</v>
      </c>
      <c r="K992" s="31" t="s">
        <v>2666</v>
      </c>
      <c r="L992" s="33">
        <v>11980</v>
      </c>
      <c r="M992" s="150">
        <v>390682.14818999998</v>
      </c>
      <c r="N992" s="34">
        <v>-169299</v>
      </c>
      <c r="O992" s="34">
        <v>136221.29999999999</v>
      </c>
      <c r="P992" s="30">
        <v>265576.84818999999</v>
      </c>
      <c r="Q992" s="35">
        <v>42277.520817999997</v>
      </c>
      <c r="R992" s="36">
        <v>0</v>
      </c>
      <c r="S992" s="36">
        <v>32013.544539440863</v>
      </c>
      <c r="T992" s="36">
        <v>-435.23243657817511</v>
      </c>
      <c r="U992" s="37">
        <v>31578.482389012763</v>
      </c>
      <c r="V992" s="38">
        <v>73856.003207012764</v>
      </c>
      <c r="W992" s="34">
        <v>339432.85139701277</v>
      </c>
      <c r="X992" s="34">
        <v>60025.396011440956</v>
      </c>
      <c r="Y992" s="33">
        <v>279407.45538557181</v>
      </c>
      <c r="Z992" s="144">
        <v>0</v>
      </c>
      <c r="AA992" s="34">
        <v>45616.090576402741</v>
      </c>
      <c r="AB992" s="34">
        <v>81439.799559822801</v>
      </c>
      <c r="AC992" s="34">
        <v>50216.72</v>
      </c>
      <c r="AD992" s="34">
        <v>3433.9361698760003</v>
      </c>
      <c r="AE992" s="34">
        <v>2309.91</v>
      </c>
      <c r="AF992" s="34">
        <v>183016.45630610152</v>
      </c>
      <c r="AG992" s="136">
        <v>266936</v>
      </c>
      <c r="AH992" s="34">
        <v>300013.7</v>
      </c>
      <c r="AI992" s="34">
        <v>0</v>
      </c>
      <c r="AJ992" s="34">
        <v>33077.700000000004</v>
      </c>
      <c r="AK992" s="34">
        <v>33077.700000000004</v>
      </c>
      <c r="AL992" s="34">
        <v>266936</v>
      </c>
      <c r="AM992" s="34">
        <v>266936</v>
      </c>
      <c r="AN992" s="34">
        <v>0</v>
      </c>
      <c r="AO992" s="34">
        <v>265576.84818999999</v>
      </c>
      <c r="AP992" s="34">
        <v>232499.14818999998</v>
      </c>
      <c r="AQ992" s="34">
        <v>33077.700000000012</v>
      </c>
      <c r="AR992" s="34">
        <v>-169299</v>
      </c>
      <c r="AS992" s="34">
        <v>0</v>
      </c>
    </row>
    <row r="993" spans="2:45" s="1" customFormat="1" ht="14.25" x14ac:dyDescent="0.2">
      <c r="B993" s="31" t="s">
        <v>4794</v>
      </c>
      <c r="C993" s="32" t="s">
        <v>3539</v>
      </c>
      <c r="D993" s="31" t="s">
        <v>3540</v>
      </c>
      <c r="E993" s="31" t="s">
        <v>13</v>
      </c>
      <c r="F993" s="31" t="s">
        <v>11</v>
      </c>
      <c r="G993" s="31" t="s">
        <v>19</v>
      </c>
      <c r="H993" s="31" t="s">
        <v>63</v>
      </c>
      <c r="I993" s="31" t="s">
        <v>10</v>
      </c>
      <c r="J993" s="31" t="s">
        <v>16</v>
      </c>
      <c r="K993" s="31" t="s">
        <v>3541</v>
      </c>
      <c r="L993" s="33">
        <v>18266</v>
      </c>
      <c r="M993" s="150">
        <v>751171.64270600001</v>
      </c>
      <c r="N993" s="34">
        <v>-1275824</v>
      </c>
      <c r="O993" s="34">
        <v>968238.16484414518</v>
      </c>
      <c r="P993" s="30">
        <v>71636.806976599968</v>
      </c>
      <c r="Q993" s="35">
        <v>71017.062900000004</v>
      </c>
      <c r="R993" s="36">
        <v>0</v>
      </c>
      <c r="S993" s="36">
        <v>33447.397882298559</v>
      </c>
      <c r="T993" s="36">
        <v>741463.37138494523</v>
      </c>
      <c r="U993" s="37">
        <v>774914.9479760715</v>
      </c>
      <c r="V993" s="38">
        <v>845932.01087607152</v>
      </c>
      <c r="W993" s="34">
        <v>917568.81785267149</v>
      </c>
      <c r="X993" s="34">
        <v>917564.63914384379</v>
      </c>
      <c r="Y993" s="33">
        <v>4.1787088277051225</v>
      </c>
      <c r="Z993" s="144">
        <v>0</v>
      </c>
      <c r="AA993" s="34">
        <v>147830.69896754794</v>
      </c>
      <c r="AB993" s="34">
        <v>170472.64641322818</v>
      </c>
      <c r="AC993" s="34">
        <v>76565.83</v>
      </c>
      <c r="AD993" s="34">
        <v>13744.960480809415</v>
      </c>
      <c r="AE993" s="34">
        <v>239.29</v>
      </c>
      <c r="AF993" s="34">
        <v>408853.42586158548</v>
      </c>
      <c r="AG993" s="136">
        <v>765521</v>
      </c>
      <c r="AH993" s="34">
        <v>840638.16427059995</v>
      </c>
      <c r="AI993" s="34">
        <v>0</v>
      </c>
      <c r="AJ993" s="34">
        <v>75117.164270599998</v>
      </c>
      <c r="AK993" s="34">
        <v>75117.164270599998</v>
      </c>
      <c r="AL993" s="34">
        <v>765521</v>
      </c>
      <c r="AM993" s="34">
        <v>765521</v>
      </c>
      <c r="AN993" s="34">
        <v>0</v>
      </c>
      <c r="AO993" s="34">
        <v>71636.806976599968</v>
      </c>
      <c r="AP993" s="34">
        <v>-3480.3572940000304</v>
      </c>
      <c r="AQ993" s="34">
        <v>75117.164270600013</v>
      </c>
      <c r="AR993" s="34">
        <v>-1275824</v>
      </c>
      <c r="AS993" s="34">
        <v>0</v>
      </c>
    </row>
    <row r="994" spans="2:45" s="1" customFormat="1" ht="14.25" x14ac:dyDescent="0.2">
      <c r="B994" s="31" t="s">
        <v>4794</v>
      </c>
      <c r="C994" s="32" t="s">
        <v>65</v>
      </c>
      <c r="D994" s="31" t="s">
        <v>66</v>
      </c>
      <c r="E994" s="31" t="s">
        <v>13</v>
      </c>
      <c r="F994" s="31" t="s">
        <v>11</v>
      </c>
      <c r="G994" s="31" t="s">
        <v>19</v>
      </c>
      <c r="H994" s="31" t="s">
        <v>63</v>
      </c>
      <c r="I994" s="31" t="s">
        <v>10</v>
      </c>
      <c r="J994" s="31" t="s">
        <v>16</v>
      </c>
      <c r="K994" s="31" t="s">
        <v>67</v>
      </c>
      <c r="L994" s="33">
        <v>18345</v>
      </c>
      <c r="M994" s="150">
        <v>1037325.6793200001</v>
      </c>
      <c r="N994" s="34">
        <v>-457822</v>
      </c>
      <c r="O994" s="34">
        <v>230058.75119544088</v>
      </c>
      <c r="P994" s="30">
        <v>703240.24725200003</v>
      </c>
      <c r="Q994" s="35">
        <v>58290.960081999998</v>
      </c>
      <c r="R994" s="36">
        <v>0</v>
      </c>
      <c r="S994" s="36">
        <v>38261.454728014694</v>
      </c>
      <c r="T994" s="36">
        <v>-84.925099364212656</v>
      </c>
      <c r="U994" s="37">
        <v>38176.735495709887</v>
      </c>
      <c r="V994" s="38">
        <v>96467.695577709877</v>
      </c>
      <c r="W994" s="34">
        <v>799707.94282970997</v>
      </c>
      <c r="X994" s="34">
        <v>71740.22761501465</v>
      </c>
      <c r="Y994" s="33">
        <v>727967.71521469532</v>
      </c>
      <c r="Z994" s="144">
        <v>0</v>
      </c>
      <c r="AA994" s="34">
        <v>85036.565381532506</v>
      </c>
      <c r="AB994" s="34">
        <v>110489.4811696642</v>
      </c>
      <c r="AC994" s="34">
        <v>76896.97</v>
      </c>
      <c r="AD994" s="34">
        <v>18163.06752867813</v>
      </c>
      <c r="AE994" s="34">
        <v>3851.05</v>
      </c>
      <c r="AF994" s="34">
        <v>294437.13407987478</v>
      </c>
      <c r="AG994" s="136">
        <v>546806</v>
      </c>
      <c r="AH994" s="34">
        <v>611538.56793200003</v>
      </c>
      <c r="AI994" s="34">
        <v>39000</v>
      </c>
      <c r="AJ994" s="34">
        <v>103732.56793200002</v>
      </c>
      <c r="AK994" s="34">
        <v>64732.56793200002</v>
      </c>
      <c r="AL994" s="34">
        <v>507806</v>
      </c>
      <c r="AM994" s="34">
        <v>507806</v>
      </c>
      <c r="AN994" s="34">
        <v>0</v>
      </c>
      <c r="AO994" s="34">
        <v>703240.24725200003</v>
      </c>
      <c r="AP994" s="34">
        <v>638507.67932</v>
      </c>
      <c r="AQ994" s="34">
        <v>64732.567932000034</v>
      </c>
      <c r="AR994" s="34">
        <v>-457822</v>
      </c>
      <c r="AS994" s="34">
        <v>0</v>
      </c>
    </row>
    <row r="995" spans="2:45" s="1" customFormat="1" ht="14.25" x14ac:dyDescent="0.2">
      <c r="B995" s="31" t="s">
        <v>4794</v>
      </c>
      <c r="C995" s="32" t="s">
        <v>3135</v>
      </c>
      <c r="D995" s="31" t="s">
        <v>3136</v>
      </c>
      <c r="E995" s="31" t="s">
        <v>13</v>
      </c>
      <c r="F995" s="31" t="s">
        <v>11</v>
      </c>
      <c r="G995" s="31" t="s">
        <v>19</v>
      </c>
      <c r="H995" s="31" t="s">
        <v>63</v>
      </c>
      <c r="I995" s="31" t="s">
        <v>10</v>
      </c>
      <c r="J995" s="31" t="s">
        <v>12</v>
      </c>
      <c r="K995" s="31" t="s">
        <v>3137</v>
      </c>
      <c r="L995" s="33">
        <v>4212</v>
      </c>
      <c r="M995" s="150">
        <v>139066.67658300002</v>
      </c>
      <c r="N995" s="34">
        <v>-138420</v>
      </c>
      <c r="O995" s="34">
        <v>47154.450899576019</v>
      </c>
      <c r="P995" s="30">
        <v>51568.756583000024</v>
      </c>
      <c r="Q995" s="35">
        <v>16195.172085</v>
      </c>
      <c r="R995" s="36">
        <v>0</v>
      </c>
      <c r="S995" s="36">
        <v>11340.162300575785</v>
      </c>
      <c r="T995" s="36">
        <v>-157.59625061006227</v>
      </c>
      <c r="U995" s="37">
        <v>11182.626351989287</v>
      </c>
      <c r="V995" s="38">
        <v>27377.798436989287</v>
      </c>
      <c r="W995" s="34">
        <v>78946.555019989319</v>
      </c>
      <c r="X995" s="34">
        <v>21262.804313575805</v>
      </c>
      <c r="Y995" s="33">
        <v>57683.750706413513</v>
      </c>
      <c r="Z995" s="144">
        <v>0</v>
      </c>
      <c r="AA995" s="34">
        <v>6983.4584403361678</v>
      </c>
      <c r="AB995" s="34">
        <v>31696.253947997444</v>
      </c>
      <c r="AC995" s="34">
        <v>17655.5</v>
      </c>
      <c r="AD995" s="34">
        <v>2198.660839526</v>
      </c>
      <c r="AE995" s="34">
        <v>0</v>
      </c>
      <c r="AF995" s="34">
        <v>58533.873227859607</v>
      </c>
      <c r="AG995" s="136">
        <v>36527</v>
      </c>
      <c r="AH995" s="34">
        <v>50922.080000000002</v>
      </c>
      <c r="AI995" s="34">
        <v>0</v>
      </c>
      <c r="AJ995" s="34">
        <v>3789.8</v>
      </c>
      <c r="AK995" s="34">
        <v>3789.8</v>
      </c>
      <c r="AL995" s="34">
        <v>36527</v>
      </c>
      <c r="AM995" s="34">
        <v>47132.28</v>
      </c>
      <c r="AN995" s="34">
        <v>10605.279999999999</v>
      </c>
      <c r="AO995" s="34">
        <v>51568.756583000024</v>
      </c>
      <c r="AP995" s="34">
        <v>37173.676583000022</v>
      </c>
      <c r="AQ995" s="34">
        <v>14395.080000000002</v>
      </c>
      <c r="AR995" s="34">
        <v>-138420</v>
      </c>
      <c r="AS995" s="34">
        <v>0</v>
      </c>
    </row>
    <row r="996" spans="2:45" s="1" customFormat="1" ht="14.25" x14ac:dyDescent="0.2">
      <c r="B996" s="31" t="s">
        <v>4794</v>
      </c>
      <c r="C996" s="32" t="s">
        <v>4069</v>
      </c>
      <c r="D996" s="31" t="s">
        <v>4070</v>
      </c>
      <c r="E996" s="31" t="s">
        <v>13</v>
      </c>
      <c r="F996" s="31" t="s">
        <v>11</v>
      </c>
      <c r="G996" s="31" t="s">
        <v>19</v>
      </c>
      <c r="H996" s="31" t="s">
        <v>63</v>
      </c>
      <c r="I996" s="31" t="s">
        <v>13</v>
      </c>
      <c r="J996" s="31" t="s">
        <v>961</v>
      </c>
      <c r="K996" s="31" t="s">
        <v>63</v>
      </c>
      <c r="L996" s="33">
        <v>1406242</v>
      </c>
      <c r="M996" s="150">
        <v>316823465.02428001</v>
      </c>
      <c r="N996" s="34">
        <v>-462849780</v>
      </c>
      <c r="O996" s="34">
        <v>193969828.42633283</v>
      </c>
      <c r="P996" s="30">
        <v>-29467303.975719988</v>
      </c>
      <c r="Q996" s="35">
        <v>18444447.876412001</v>
      </c>
      <c r="R996" s="36">
        <v>29467303.975719988</v>
      </c>
      <c r="S996" s="36">
        <v>5405219.7303255042</v>
      </c>
      <c r="T996" s="36">
        <v>149600559.27535138</v>
      </c>
      <c r="U996" s="37">
        <v>184474077.753093</v>
      </c>
      <c r="V996" s="38">
        <v>202918525.62950501</v>
      </c>
      <c r="W996" s="34">
        <v>202918525.62950501</v>
      </c>
      <c r="X996" s="34">
        <v>190389734.8083123</v>
      </c>
      <c r="Y996" s="33">
        <v>12528790.821192712</v>
      </c>
      <c r="Z996" s="144">
        <v>24175965.403831925</v>
      </c>
      <c r="AA996" s="34">
        <v>19987461.704854157</v>
      </c>
      <c r="AB996" s="34">
        <v>24060435.075927734</v>
      </c>
      <c r="AC996" s="34">
        <v>5893888.2400000002</v>
      </c>
      <c r="AD996" s="34">
        <v>2817012.396220997</v>
      </c>
      <c r="AE996" s="34">
        <v>2824858.02</v>
      </c>
      <c r="AF996" s="34">
        <v>79759620.840834811</v>
      </c>
      <c r="AG996" s="136">
        <v>143981486</v>
      </c>
      <c r="AH996" s="34">
        <v>143981486</v>
      </c>
      <c r="AI996" s="34">
        <v>79194365</v>
      </c>
      <c r="AJ996" s="34">
        <v>79194365</v>
      </c>
      <c r="AK996" s="34">
        <v>0</v>
      </c>
      <c r="AL996" s="34">
        <v>64787121</v>
      </c>
      <c r="AM996" s="34">
        <v>64787121</v>
      </c>
      <c r="AN996" s="34">
        <v>0</v>
      </c>
      <c r="AO996" s="34">
        <v>-29467303.975719988</v>
      </c>
      <c r="AP996" s="34">
        <v>-29467303.975719988</v>
      </c>
      <c r="AQ996" s="34">
        <v>0</v>
      </c>
      <c r="AR996" s="34">
        <v>-462849780</v>
      </c>
      <c r="AS996" s="34">
        <v>0</v>
      </c>
    </row>
    <row r="997" spans="2:45" s="1" customFormat="1" ht="14.25" x14ac:dyDescent="0.2">
      <c r="B997" s="31" t="s">
        <v>4794</v>
      </c>
      <c r="C997" s="32" t="s">
        <v>3856</v>
      </c>
      <c r="D997" s="31" t="s">
        <v>3857</v>
      </c>
      <c r="E997" s="31" t="s">
        <v>13</v>
      </c>
      <c r="F997" s="31" t="s">
        <v>11</v>
      </c>
      <c r="G997" s="31" t="s">
        <v>19</v>
      </c>
      <c r="H997" s="31" t="s">
        <v>63</v>
      </c>
      <c r="I997" s="31" t="s">
        <v>10</v>
      </c>
      <c r="J997" s="31" t="s">
        <v>12</v>
      </c>
      <c r="K997" s="31" t="s">
        <v>3858</v>
      </c>
      <c r="L997" s="33">
        <v>1048</v>
      </c>
      <c r="M997" s="150">
        <v>88192.173211000001</v>
      </c>
      <c r="N997" s="34">
        <v>-65329</v>
      </c>
      <c r="O997" s="34">
        <v>28494.593374222037</v>
      </c>
      <c r="P997" s="30">
        <v>38627.473211000004</v>
      </c>
      <c r="Q997" s="35">
        <v>3315.9138090000001</v>
      </c>
      <c r="R997" s="36">
        <v>0</v>
      </c>
      <c r="S997" s="36">
        <v>0</v>
      </c>
      <c r="T997" s="36">
        <v>2096</v>
      </c>
      <c r="U997" s="37">
        <v>2096.0113026867739</v>
      </c>
      <c r="V997" s="38">
        <v>5411.9251116867745</v>
      </c>
      <c r="W997" s="34">
        <v>44039.398322686779</v>
      </c>
      <c r="X997" s="34">
        <v>0</v>
      </c>
      <c r="Y997" s="33">
        <v>44039.398322686779</v>
      </c>
      <c r="Z997" s="144">
        <v>1571.2346559070713</v>
      </c>
      <c r="AA997" s="34">
        <v>9704.4590644765321</v>
      </c>
      <c r="AB997" s="34">
        <v>6455.4106493689505</v>
      </c>
      <c r="AC997" s="34">
        <v>4392.92</v>
      </c>
      <c r="AD997" s="34">
        <v>1179.4163346</v>
      </c>
      <c r="AE997" s="34">
        <v>0</v>
      </c>
      <c r="AF997" s="34">
        <v>23303.44070435255</v>
      </c>
      <c r="AG997" s="136">
        <v>24186</v>
      </c>
      <c r="AH997" s="34">
        <v>25964.3</v>
      </c>
      <c r="AI997" s="34">
        <v>0</v>
      </c>
      <c r="AJ997" s="34">
        <v>1778.3000000000002</v>
      </c>
      <c r="AK997" s="34">
        <v>1778.3000000000002</v>
      </c>
      <c r="AL997" s="34">
        <v>24186</v>
      </c>
      <c r="AM997" s="34">
        <v>24186</v>
      </c>
      <c r="AN997" s="34">
        <v>0</v>
      </c>
      <c r="AO997" s="34">
        <v>38627.473211000004</v>
      </c>
      <c r="AP997" s="34">
        <v>36849.173211000001</v>
      </c>
      <c r="AQ997" s="34">
        <v>1778.3000000000029</v>
      </c>
      <c r="AR997" s="34">
        <v>-65329</v>
      </c>
      <c r="AS997" s="34">
        <v>0</v>
      </c>
    </row>
    <row r="998" spans="2:45" s="1" customFormat="1" ht="14.25" x14ac:dyDescent="0.2">
      <c r="B998" s="31" t="s">
        <v>4794</v>
      </c>
      <c r="C998" s="32" t="s">
        <v>1481</v>
      </c>
      <c r="D998" s="31" t="s">
        <v>1482</v>
      </c>
      <c r="E998" s="31" t="s">
        <v>13</v>
      </c>
      <c r="F998" s="31" t="s">
        <v>11</v>
      </c>
      <c r="G998" s="31" t="s">
        <v>19</v>
      </c>
      <c r="H998" s="31" t="s">
        <v>63</v>
      </c>
      <c r="I998" s="31" t="s">
        <v>10</v>
      </c>
      <c r="J998" s="31" t="s">
        <v>14</v>
      </c>
      <c r="K998" s="31" t="s">
        <v>1483</v>
      </c>
      <c r="L998" s="33">
        <v>8010</v>
      </c>
      <c r="M998" s="150">
        <v>268054.67595599999</v>
      </c>
      <c r="N998" s="34">
        <v>-110298</v>
      </c>
      <c r="O998" s="34">
        <v>23948.852068480308</v>
      </c>
      <c r="P998" s="30">
        <v>162552.14355159999</v>
      </c>
      <c r="Q998" s="35">
        <v>15669.021484000001</v>
      </c>
      <c r="R998" s="36">
        <v>0</v>
      </c>
      <c r="S998" s="36">
        <v>6096.7088731451995</v>
      </c>
      <c r="T998" s="36">
        <v>9923.2911268548014</v>
      </c>
      <c r="U998" s="37">
        <v>16020.086387901776</v>
      </c>
      <c r="V998" s="38">
        <v>31689.107871901775</v>
      </c>
      <c r="W998" s="34">
        <v>194241.25142350176</v>
      </c>
      <c r="X998" s="34">
        <v>11431.329137145192</v>
      </c>
      <c r="Y998" s="33">
        <v>182809.92228635657</v>
      </c>
      <c r="Z998" s="144">
        <v>0</v>
      </c>
      <c r="AA998" s="34">
        <v>9904.272484998266</v>
      </c>
      <c r="AB998" s="34">
        <v>31419.491796302627</v>
      </c>
      <c r="AC998" s="34">
        <v>33575.620000000003</v>
      </c>
      <c r="AD998" s="34">
        <v>2562.352882386358</v>
      </c>
      <c r="AE998" s="34">
        <v>590.41</v>
      </c>
      <c r="AF998" s="34">
        <v>78052.147163687259</v>
      </c>
      <c r="AG998" s="136">
        <v>145987</v>
      </c>
      <c r="AH998" s="34">
        <v>172792.4675956</v>
      </c>
      <c r="AI998" s="34">
        <v>0</v>
      </c>
      <c r="AJ998" s="34">
        <v>26805.467595599999</v>
      </c>
      <c r="AK998" s="34">
        <v>26805.467595599999</v>
      </c>
      <c r="AL998" s="34">
        <v>145987</v>
      </c>
      <c r="AM998" s="34">
        <v>145987</v>
      </c>
      <c r="AN998" s="34">
        <v>0</v>
      </c>
      <c r="AO998" s="34">
        <v>162552.14355159999</v>
      </c>
      <c r="AP998" s="34">
        <v>135746.67595599999</v>
      </c>
      <c r="AQ998" s="34">
        <v>26805.467595599999</v>
      </c>
      <c r="AR998" s="34">
        <v>-110298</v>
      </c>
      <c r="AS998" s="34">
        <v>0</v>
      </c>
    </row>
    <row r="999" spans="2:45" s="1" customFormat="1" ht="14.25" x14ac:dyDescent="0.2">
      <c r="B999" s="31" t="s">
        <v>4794</v>
      </c>
      <c r="C999" s="32" t="s">
        <v>2715</v>
      </c>
      <c r="D999" s="31" t="s">
        <v>2716</v>
      </c>
      <c r="E999" s="31" t="s">
        <v>13</v>
      </c>
      <c r="F999" s="31" t="s">
        <v>11</v>
      </c>
      <c r="G999" s="31" t="s">
        <v>19</v>
      </c>
      <c r="H999" s="31" t="s">
        <v>63</v>
      </c>
      <c r="I999" s="31" t="s">
        <v>10</v>
      </c>
      <c r="J999" s="31" t="s">
        <v>16</v>
      </c>
      <c r="K999" s="31" t="s">
        <v>2717</v>
      </c>
      <c r="L999" s="33">
        <v>16970</v>
      </c>
      <c r="M999" s="150">
        <v>548831.88638899999</v>
      </c>
      <c r="N999" s="34">
        <v>-334518.25</v>
      </c>
      <c r="O999" s="34">
        <v>156853.00360491563</v>
      </c>
      <c r="P999" s="30">
        <v>152306.63638899999</v>
      </c>
      <c r="Q999" s="35">
        <v>51916.501681000002</v>
      </c>
      <c r="R999" s="36">
        <v>0</v>
      </c>
      <c r="S999" s="36">
        <v>36884.396278871303</v>
      </c>
      <c r="T999" s="36">
        <v>-159.12208102022123</v>
      </c>
      <c r="U999" s="37">
        <v>36725.472239010887</v>
      </c>
      <c r="V999" s="38">
        <v>88641.973920010889</v>
      </c>
      <c r="W999" s="34">
        <v>240948.6103090109</v>
      </c>
      <c r="X999" s="34">
        <v>69158.243022871349</v>
      </c>
      <c r="Y999" s="33">
        <v>171790.36728613955</v>
      </c>
      <c r="Z999" s="144">
        <v>0</v>
      </c>
      <c r="AA999" s="34">
        <v>27865.693467287343</v>
      </c>
      <c r="AB999" s="34">
        <v>110685.53062725633</v>
      </c>
      <c r="AC999" s="34">
        <v>71133.37</v>
      </c>
      <c r="AD999" s="34">
        <v>31939.650618393756</v>
      </c>
      <c r="AE999" s="34">
        <v>17298.5</v>
      </c>
      <c r="AF999" s="34">
        <v>258922.74471293742</v>
      </c>
      <c r="AG999" s="136">
        <v>233568</v>
      </c>
      <c r="AH999" s="34">
        <v>233568</v>
      </c>
      <c r="AI999" s="34">
        <v>37446</v>
      </c>
      <c r="AJ999" s="34">
        <v>37446</v>
      </c>
      <c r="AK999" s="34">
        <v>0</v>
      </c>
      <c r="AL999" s="34">
        <v>196122</v>
      </c>
      <c r="AM999" s="34">
        <v>196122</v>
      </c>
      <c r="AN999" s="34">
        <v>0</v>
      </c>
      <c r="AO999" s="34">
        <v>152306.63638899999</v>
      </c>
      <c r="AP999" s="34">
        <v>152306.63638899999</v>
      </c>
      <c r="AQ999" s="34">
        <v>0</v>
      </c>
      <c r="AR999" s="34">
        <v>-334518.25</v>
      </c>
      <c r="AS999" s="34">
        <v>0</v>
      </c>
    </row>
    <row r="1000" spans="2:45" s="1" customFormat="1" ht="14.25" x14ac:dyDescent="0.2">
      <c r="B1000" s="31" t="s">
        <v>4794</v>
      </c>
      <c r="C1000" s="32" t="s">
        <v>1241</v>
      </c>
      <c r="D1000" s="31" t="s">
        <v>1242</v>
      </c>
      <c r="E1000" s="31" t="s">
        <v>13</v>
      </c>
      <c r="F1000" s="31" t="s">
        <v>11</v>
      </c>
      <c r="G1000" s="31" t="s">
        <v>19</v>
      </c>
      <c r="H1000" s="31" t="s">
        <v>63</v>
      </c>
      <c r="I1000" s="31" t="s">
        <v>10</v>
      </c>
      <c r="J1000" s="31" t="s">
        <v>21</v>
      </c>
      <c r="K1000" s="31" t="s">
        <v>1243</v>
      </c>
      <c r="L1000" s="33">
        <v>645</v>
      </c>
      <c r="M1000" s="150">
        <v>68684.697713999994</v>
      </c>
      <c r="N1000" s="34">
        <v>-71011</v>
      </c>
      <c r="O1000" s="34">
        <v>43727.17520265159</v>
      </c>
      <c r="P1000" s="30">
        <v>6347.4427139999934</v>
      </c>
      <c r="Q1000" s="35">
        <v>3591.8479189999998</v>
      </c>
      <c r="R1000" s="36">
        <v>0</v>
      </c>
      <c r="S1000" s="36">
        <v>1898.963269715015</v>
      </c>
      <c r="T1000" s="36">
        <v>29596.115224388042</v>
      </c>
      <c r="U1000" s="37">
        <v>31495.248331415623</v>
      </c>
      <c r="V1000" s="38">
        <v>35087.09625041562</v>
      </c>
      <c r="W1000" s="34">
        <v>41434.538964415609</v>
      </c>
      <c r="X1000" s="34">
        <v>39010.033561366588</v>
      </c>
      <c r="Y1000" s="33">
        <v>2424.505403049021</v>
      </c>
      <c r="Z1000" s="144">
        <v>0</v>
      </c>
      <c r="AA1000" s="34">
        <v>4693.714286146148</v>
      </c>
      <c r="AB1000" s="34">
        <v>6552.656773575769</v>
      </c>
      <c r="AC1000" s="34">
        <v>2703.65</v>
      </c>
      <c r="AD1000" s="34">
        <v>3903</v>
      </c>
      <c r="AE1000" s="34">
        <v>0</v>
      </c>
      <c r="AF1000" s="34">
        <v>17853.021059721919</v>
      </c>
      <c r="AG1000" s="136">
        <v>0</v>
      </c>
      <c r="AH1000" s="34">
        <v>10308.744999999999</v>
      </c>
      <c r="AI1000" s="34">
        <v>0</v>
      </c>
      <c r="AJ1000" s="34">
        <v>4000</v>
      </c>
      <c r="AK1000" s="34">
        <v>4000</v>
      </c>
      <c r="AL1000" s="34">
        <v>0</v>
      </c>
      <c r="AM1000" s="34">
        <v>6308.744999999999</v>
      </c>
      <c r="AN1000" s="34">
        <v>6308.744999999999</v>
      </c>
      <c r="AO1000" s="34">
        <v>6347.4427139999934</v>
      </c>
      <c r="AP1000" s="34">
        <v>-3961.3022860000056</v>
      </c>
      <c r="AQ1000" s="34">
        <v>10308.744999999999</v>
      </c>
      <c r="AR1000" s="34">
        <v>-71011</v>
      </c>
      <c r="AS1000" s="34">
        <v>0</v>
      </c>
    </row>
    <row r="1001" spans="2:45" s="1" customFormat="1" ht="14.25" x14ac:dyDescent="0.2">
      <c r="B1001" s="31" t="s">
        <v>4794</v>
      </c>
      <c r="C1001" s="32" t="s">
        <v>4572</v>
      </c>
      <c r="D1001" s="31" t="s">
        <v>4573</v>
      </c>
      <c r="E1001" s="31" t="s">
        <v>13</v>
      </c>
      <c r="F1001" s="31" t="s">
        <v>11</v>
      </c>
      <c r="G1001" s="31" t="s">
        <v>19</v>
      </c>
      <c r="H1001" s="31" t="s">
        <v>63</v>
      </c>
      <c r="I1001" s="31" t="s">
        <v>10</v>
      </c>
      <c r="J1001" s="31" t="s">
        <v>15</v>
      </c>
      <c r="K1001" s="31" t="s">
        <v>4574</v>
      </c>
      <c r="L1001" s="33">
        <v>20137</v>
      </c>
      <c r="M1001" s="150">
        <v>580705.17749700008</v>
      </c>
      <c r="N1001" s="34">
        <v>-182483</v>
      </c>
      <c r="O1001" s="34">
        <v>93620.452572926908</v>
      </c>
      <c r="P1001" s="30">
        <v>726296.77749700006</v>
      </c>
      <c r="Q1001" s="35">
        <v>52442.897597000003</v>
      </c>
      <c r="R1001" s="36">
        <v>0</v>
      </c>
      <c r="S1001" s="36">
        <v>45175.08605144592</v>
      </c>
      <c r="T1001" s="36">
        <v>-264.86618576498586</v>
      </c>
      <c r="U1001" s="37">
        <v>44910.462044186701</v>
      </c>
      <c r="V1001" s="38">
        <v>97353.359641186704</v>
      </c>
      <c r="W1001" s="34">
        <v>823650.13713818672</v>
      </c>
      <c r="X1001" s="34">
        <v>84703.286346445908</v>
      </c>
      <c r="Y1001" s="33">
        <v>738946.85079174081</v>
      </c>
      <c r="Z1001" s="144">
        <v>0</v>
      </c>
      <c r="AA1001" s="34">
        <v>88696.805089668735</v>
      </c>
      <c r="AB1001" s="34">
        <v>123027.16813642716</v>
      </c>
      <c r="AC1001" s="34">
        <v>84408.52</v>
      </c>
      <c r="AD1001" s="34">
        <v>13624.743173512608</v>
      </c>
      <c r="AE1001" s="34">
        <v>18659.95</v>
      </c>
      <c r="AF1001" s="34">
        <v>328417.18639960856</v>
      </c>
      <c r="AG1001" s="136">
        <v>626890</v>
      </c>
      <c r="AH1001" s="34">
        <v>682431.6</v>
      </c>
      <c r="AI1001" s="34">
        <v>0</v>
      </c>
      <c r="AJ1001" s="34">
        <v>55541.600000000006</v>
      </c>
      <c r="AK1001" s="34">
        <v>55541.600000000006</v>
      </c>
      <c r="AL1001" s="34">
        <v>626890</v>
      </c>
      <c r="AM1001" s="34">
        <v>626890</v>
      </c>
      <c r="AN1001" s="34">
        <v>0</v>
      </c>
      <c r="AO1001" s="34">
        <v>726296.77749700006</v>
      </c>
      <c r="AP1001" s="34">
        <v>670755.17749700008</v>
      </c>
      <c r="AQ1001" s="34">
        <v>55541.599999999977</v>
      </c>
      <c r="AR1001" s="34">
        <v>-182483</v>
      </c>
      <c r="AS1001" s="34">
        <v>0</v>
      </c>
    </row>
    <row r="1002" spans="2:45" s="1" customFormat="1" ht="14.25" x14ac:dyDescent="0.2">
      <c r="B1002" s="31" t="s">
        <v>4794</v>
      </c>
      <c r="C1002" s="32" t="s">
        <v>2473</v>
      </c>
      <c r="D1002" s="31" t="s">
        <v>2474</v>
      </c>
      <c r="E1002" s="31" t="s">
        <v>13</v>
      </c>
      <c r="F1002" s="31" t="s">
        <v>11</v>
      </c>
      <c r="G1002" s="31" t="s">
        <v>19</v>
      </c>
      <c r="H1002" s="31" t="s">
        <v>63</v>
      </c>
      <c r="I1002" s="31" t="s">
        <v>10</v>
      </c>
      <c r="J1002" s="31" t="s">
        <v>12</v>
      </c>
      <c r="K1002" s="31" t="s">
        <v>2475</v>
      </c>
      <c r="L1002" s="33">
        <v>4504</v>
      </c>
      <c r="M1002" s="150">
        <v>139078.15506800002</v>
      </c>
      <c r="N1002" s="34">
        <v>-163910</v>
      </c>
      <c r="O1002" s="34">
        <v>41613.305166867984</v>
      </c>
      <c r="P1002" s="30">
        <v>127280.65506800002</v>
      </c>
      <c r="Q1002" s="35">
        <v>9606.3548900000005</v>
      </c>
      <c r="R1002" s="36">
        <v>0</v>
      </c>
      <c r="S1002" s="36">
        <v>5414.5874537163654</v>
      </c>
      <c r="T1002" s="36">
        <v>3593.4125462836346</v>
      </c>
      <c r="U1002" s="37">
        <v>9008.0485756691123</v>
      </c>
      <c r="V1002" s="38">
        <v>18614.403465669115</v>
      </c>
      <c r="W1002" s="34">
        <v>145895.05853366913</v>
      </c>
      <c r="X1002" s="34">
        <v>10152.351475716336</v>
      </c>
      <c r="Y1002" s="33">
        <v>135742.70705795279</v>
      </c>
      <c r="Z1002" s="144">
        <v>0</v>
      </c>
      <c r="AA1002" s="34">
        <v>3194.1084888012615</v>
      </c>
      <c r="AB1002" s="34">
        <v>16767.11476517034</v>
      </c>
      <c r="AC1002" s="34">
        <v>18879.48</v>
      </c>
      <c r="AD1002" s="34">
        <v>2173.1468397125</v>
      </c>
      <c r="AE1002" s="34">
        <v>0</v>
      </c>
      <c r="AF1002" s="34">
        <v>41013.850093684101</v>
      </c>
      <c r="AG1002" s="136">
        <v>189323</v>
      </c>
      <c r="AH1002" s="34">
        <v>194867.5</v>
      </c>
      <c r="AI1002" s="34">
        <v>0</v>
      </c>
      <c r="AJ1002" s="34">
        <v>5544.5</v>
      </c>
      <c r="AK1002" s="34">
        <v>5544.5</v>
      </c>
      <c r="AL1002" s="34">
        <v>189323</v>
      </c>
      <c r="AM1002" s="34">
        <v>189323</v>
      </c>
      <c r="AN1002" s="34">
        <v>0</v>
      </c>
      <c r="AO1002" s="34">
        <v>127280.65506800002</v>
      </c>
      <c r="AP1002" s="34">
        <v>121736.15506800002</v>
      </c>
      <c r="AQ1002" s="34">
        <v>5544.5</v>
      </c>
      <c r="AR1002" s="34">
        <v>-163910</v>
      </c>
      <c r="AS1002" s="34">
        <v>0</v>
      </c>
    </row>
    <row r="1003" spans="2:45" s="1" customFormat="1" ht="14.25" x14ac:dyDescent="0.2">
      <c r="B1003" s="31" t="s">
        <v>4794</v>
      </c>
      <c r="C1003" s="32" t="s">
        <v>3063</v>
      </c>
      <c r="D1003" s="31" t="s">
        <v>3064</v>
      </c>
      <c r="E1003" s="31" t="s">
        <v>13</v>
      </c>
      <c r="F1003" s="31" t="s">
        <v>11</v>
      </c>
      <c r="G1003" s="31" t="s">
        <v>19</v>
      </c>
      <c r="H1003" s="31" t="s">
        <v>63</v>
      </c>
      <c r="I1003" s="31" t="s">
        <v>10</v>
      </c>
      <c r="J1003" s="31" t="s">
        <v>16</v>
      </c>
      <c r="K1003" s="31" t="s">
        <v>3065</v>
      </c>
      <c r="L1003" s="33">
        <v>13963</v>
      </c>
      <c r="M1003" s="150">
        <v>1207344.6380690001</v>
      </c>
      <c r="N1003" s="34">
        <v>-991276</v>
      </c>
      <c r="O1003" s="34">
        <v>659981.08890425053</v>
      </c>
      <c r="P1003" s="30">
        <v>203188.74806900008</v>
      </c>
      <c r="Q1003" s="35">
        <v>93700.466839999994</v>
      </c>
      <c r="R1003" s="36">
        <v>0</v>
      </c>
      <c r="S1003" s="36">
        <v>40078.622938301101</v>
      </c>
      <c r="T1003" s="36">
        <v>328173.65050172555</v>
      </c>
      <c r="U1003" s="37">
        <v>368254.25924160139</v>
      </c>
      <c r="V1003" s="38">
        <v>461954.7260816014</v>
      </c>
      <c r="W1003" s="34">
        <v>665143.47415060154</v>
      </c>
      <c r="X1003" s="34">
        <v>473308.08707555151</v>
      </c>
      <c r="Y1003" s="33">
        <v>191835.38707505004</v>
      </c>
      <c r="Z1003" s="144">
        <v>0</v>
      </c>
      <c r="AA1003" s="34">
        <v>49775.736146639625</v>
      </c>
      <c r="AB1003" s="34">
        <v>101920.23850996305</v>
      </c>
      <c r="AC1003" s="34">
        <v>58528.89</v>
      </c>
      <c r="AD1003" s="34">
        <v>16453.515631857728</v>
      </c>
      <c r="AE1003" s="34">
        <v>1355.71</v>
      </c>
      <c r="AF1003" s="34">
        <v>228034.0902884604</v>
      </c>
      <c r="AG1003" s="136">
        <v>0</v>
      </c>
      <c r="AH1003" s="34">
        <v>219147.11</v>
      </c>
      <c r="AI1003" s="34">
        <v>0</v>
      </c>
      <c r="AJ1003" s="34">
        <v>61784.100000000006</v>
      </c>
      <c r="AK1003" s="34">
        <v>61784.100000000006</v>
      </c>
      <c r="AL1003" s="34">
        <v>0</v>
      </c>
      <c r="AM1003" s="34">
        <v>157363.00999999998</v>
      </c>
      <c r="AN1003" s="34">
        <v>157363.00999999998</v>
      </c>
      <c r="AO1003" s="34">
        <v>203188.74806900008</v>
      </c>
      <c r="AP1003" s="34">
        <v>-15958.361930999905</v>
      </c>
      <c r="AQ1003" s="34">
        <v>219147.11</v>
      </c>
      <c r="AR1003" s="34">
        <v>-1096276</v>
      </c>
      <c r="AS1003" s="34">
        <v>105000</v>
      </c>
    </row>
    <row r="1004" spans="2:45" s="1" customFormat="1" ht="14.25" x14ac:dyDescent="0.2">
      <c r="B1004" s="31" t="s">
        <v>4794</v>
      </c>
      <c r="C1004" s="32" t="s">
        <v>4769</v>
      </c>
      <c r="D1004" s="31" t="s">
        <v>4770</v>
      </c>
      <c r="E1004" s="31" t="s">
        <v>13</v>
      </c>
      <c r="F1004" s="31" t="s">
        <v>11</v>
      </c>
      <c r="G1004" s="31" t="s">
        <v>19</v>
      </c>
      <c r="H1004" s="31" t="s">
        <v>63</v>
      </c>
      <c r="I1004" s="31" t="s">
        <v>10</v>
      </c>
      <c r="J1004" s="31" t="s">
        <v>12</v>
      </c>
      <c r="K1004" s="31" t="s">
        <v>4771</v>
      </c>
      <c r="L1004" s="33">
        <v>4290</v>
      </c>
      <c r="M1004" s="150">
        <v>207620.62221</v>
      </c>
      <c r="N1004" s="34">
        <v>-132432</v>
      </c>
      <c r="O1004" s="34">
        <v>49543.465895543617</v>
      </c>
      <c r="P1004" s="30">
        <v>173722.62221</v>
      </c>
      <c r="Q1004" s="35">
        <v>21926.616065999999</v>
      </c>
      <c r="R1004" s="36">
        <v>0</v>
      </c>
      <c r="S1004" s="36">
        <v>10809.17508457558</v>
      </c>
      <c r="T1004" s="36">
        <v>-120.46985012223558</v>
      </c>
      <c r="U1004" s="37">
        <v>10688.762873330867</v>
      </c>
      <c r="V1004" s="38">
        <v>32615.378939330865</v>
      </c>
      <c r="W1004" s="34">
        <v>206338.00114933087</v>
      </c>
      <c r="X1004" s="34">
        <v>20267.203283575567</v>
      </c>
      <c r="Y1004" s="33">
        <v>186070.7978657553</v>
      </c>
      <c r="Z1004" s="144">
        <v>0</v>
      </c>
      <c r="AA1004" s="34">
        <v>6521.6890249242369</v>
      </c>
      <c r="AB1004" s="34">
        <v>32463.243027954788</v>
      </c>
      <c r="AC1004" s="34">
        <v>17982.45</v>
      </c>
      <c r="AD1004" s="34">
        <v>1405.6879994677304</v>
      </c>
      <c r="AE1004" s="34">
        <v>3847.12</v>
      </c>
      <c r="AF1004" s="34">
        <v>62220.190052346756</v>
      </c>
      <c r="AG1004" s="136">
        <v>152133</v>
      </c>
      <c r="AH1004" s="34">
        <v>157133</v>
      </c>
      <c r="AI1004" s="34">
        <v>0</v>
      </c>
      <c r="AJ1004" s="34">
        <v>5000</v>
      </c>
      <c r="AK1004" s="34">
        <v>5000</v>
      </c>
      <c r="AL1004" s="34">
        <v>152133</v>
      </c>
      <c r="AM1004" s="34">
        <v>152133</v>
      </c>
      <c r="AN1004" s="34">
        <v>0</v>
      </c>
      <c r="AO1004" s="34">
        <v>173722.62221</v>
      </c>
      <c r="AP1004" s="34">
        <v>168722.62221</v>
      </c>
      <c r="AQ1004" s="34">
        <v>5000</v>
      </c>
      <c r="AR1004" s="34">
        <v>-132432</v>
      </c>
      <c r="AS1004" s="34">
        <v>0</v>
      </c>
    </row>
    <row r="1005" spans="2:45" s="1" customFormat="1" ht="14.25" x14ac:dyDescent="0.2">
      <c r="B1005" s="31" t="s">
        <v>4794</v>
      </c>
      <c r="C1005" s="32" t="s">
        <v>3213</v>
      </c>
      <c r="D1005" s="31" t="s">
        <v>3214</v>
      </c>
      <c r="E1005" s="31" t="s">
        <v>13</v>
      </c>
      <c r="F1005" s="31" t="s">
        <v>11</v>
      </c>
      <c r="G1005" s="31" t="s">
        <v>19</v>
      </c>
      <c r="H1005" s="31" t="s">
        <v>63</v>
      </c>
      <c r="I1005" s="31" t="s">
        <v>10</v>
      </c>
      <c r="J1005" s="31" t="s">
        <v>12</v>
      </c>
      <c r="K1005" s="31" t="s">
        <v>3215</v>
      </c>
      <c r="L1005" s="33">
        <v>1424</v>
      </c>
      <c r="M1005" s="150">
        <v>67656.435251000003</v>
      </c>
      <c r="N1005" s="34">
        <v>-53945.130000000005</v>
      </c>
      <c r="O1005" s="34">
        <v>19507.668466462186</v>
      </c>
      <c r="P1005" s="30">
        <v>57430.948776099991</v>
      </c>
      <c r="Q1005" s="35">
        <v>5436.4208269999999</v>
      </c>
      <c r="R1005" s="36">
        <v>0</v>
      </c>
      <c r="S1005" s="36">
        <v>2616.0053874295759</v>
      </c>
      <c r="T1005" s="36">
        <v>231.99461257042412</v>
      </c>
      <c r="U1005" s="37">
        <v>2848.0153578492045</v>
      </c>
      <c r="V1005" s="38">
        <v>8284.4361848492044</v>
      </c>
      <c r="W1005" s="34">
        <v>65715.384960949188</v>
      </c>
      <c r="X1005" s="34">
        <v>4905.0101014295797</v>
      </c>
      <c r="Y1005" s="33">
        <v>60810.374859519608</v>
      </c>
      <c r="Z1005" s="144">
        <v>0</v>
      </c>
      <c r="AA1005" s="34">
        <v>1117.019154881787</v>
      </c>
      <c r="AB1005" s="34">
        <v>7619.0352079845461</v>
      </c>
      <c r="AC1005" s="34">
        <v>5969</v>
      </c>
      <c r="AD1005" s="34">
        <v>1064.1665527009936</v>
      </c>
      <c r="AE1005" s="34">
        <v>3307</v>
      </c>
      <c r="AF1005" s="34">
        <v>19076.220915567326</v>
      </c>
      <c r="AG1005" s="136">
        <v>62873</v>
      </c>
      <c r="AH1005" s="34">
        <v>69638.643525099993</v>
      </c>
      <c r="AI1005" s="34">
        <v>0</v>
      </c>
      <c r="AJ1005" s="34">
        <v>6765.6435251000003</v>
      </c>
      <c r="AK1005" s="34">
        <v>6765.6435251000003</v>
      </c>
      <c r="AL1005" s="34">
        <v>62873</v>
      </c>
      <c r="AM1005" s="34">
        <v>62873</v>
      </c>
      <c r="AN1005" s="34">
        <v>0</v>
      </c>
      <c r="AO1005" s="34">
        <v>57430.948776099991</v>
      </c>
      <c r="AP1005" s="34">
        <v>50665.305250999991</v>
      </c>
      <c r="AQ1005" s="34">
        <v>6765.6435251000003</v>
      </c>
      <c r="AR1005" s="34">
        <v>-53945.130000000005</v>
      </c>
      <c r="AS1005" s="34">
        <v>0</v>
      </c>
    </row>
    <row r="1006" spans="2:45" s="1" customFormat="1" ht="14.25" x14ac:dyDescent="0.2">
      <c r="B1006" s="31" t="s">
        <v>4794</v>
      </c>
      <c r="C1006" s="32" t="s">
        <v>3494</v>
      </c>
      <c r="D1006" s="31" t="s">
        <v>3495</v>
      </c>
      <c r="E1006" s="31" t="s">
        <v>13</v>
      </c>
      <c r="F1006" s="31" t="s">
        <v>11</v>
      </c>
      <c r="G1006" s="31" t="s">
        <v>19</v>
      </c>
      <c r="H1006" s="31" t="s">
        <v>63</v>
      </c>
      <c r="I1006" s="31" t="s">
        <v>10</v>
      </c>
      <c r="J1006" s="31" t="s">
        <v>15</v>
      </c>
      <c r="K1006" s="31" t="s">
        <v>3496</v>
      </c>
      <c r="L1006" s="33">
        <v>47380</v>
      </c>
      <c r="M1006" s="150">
        <v>1973308.242662</v>
      </c>
      <c r="N1006" s="34">
        <v>-853982</v>
      </c>
      <c r="O1006" s="34">
        <v>499639.98288206977</v>
      </c>
      <c r="P1006" s="30">
        <v>1466183.0669282</v>
      </c>
      <c r="Q1006" s="35">
        <v>208258.55034700001</v>
      </c>
      <c r="R1006" s="36">
        <v>0</v>
      </c>
      <c r="S1006" s="36">
        <v>115496.3802891872</v>
      </c>
      <c r="T1006" s="36">
        <v>-1120.6426282086613</v>
      </c>
      <c r="U1006" s="37">
        <v>114376.35443251353</v>
      </c>
      <c r="V1006" s="38">
        <v>322634.90477951354</v>
      </c>
      <c r="W1006" s="34">
        <v>1788817.9717077136</v>
      </c>
      <c r="X1006" s="34">
        <v>216555.71304218727</v>
      </c>
      <c r="Y1006" s="33">
        <v>1572262.2586655263</v>
      </c>
      <c r="Z1006" s="144">
        <v>0</v>
      </c>
      <c r="AA1006" s="34">
        <v>139181.81589049601</v>
      </c>
      <c r="AB1006" s="34">
        <v>474251.80531856284</v>
      </c>
      <c r="AC1006" s="34">
        <v>198603.36</v>
      </c>
      <c r="AD1006" s="34">
        <v>38059.431088077421</v>
      </c>
      <c r="AE1006" s="34">
        <v>3504.04</v>
      </c>
      <c r="AF1006" s="34">
        <v>853600.4522971363</v>
      </c>
      <c r="AG1006" s="136">
        <v>594128</v>
      </c>
      <c r="AH1006" s="34">
        <v>791458.82426619995</v>
      </c>
      <c r="AI1006" s="34">
        <v>0</v>
      </c>
      <c r="AJ1006" s="34">
        <v>197330.82426620001</v>
      </c>
      <c r="AK1006" s="34">
        <v>197330.82426620001</v>
      </c>
      <c r="AL1006" s="34">
        <v>594128</v>
      </c>
      <c r="AM1006" s="34">
        <v>594128</v>
      </c>
      <c r="AN1006" s="34">
        <v>0</v>
      </c>
      <c r="AO1006" s="34">
        <v>1466183.0669282</v>
      </c>
      <c r="AP1006" s="34">
        <v>1268852.242662</v>
      </c>
      <c r="AQ1006" s="34">
        <v>197330.82426619995</v>
      </c>
      <c r="AR1006" s="34">
        <v>-853982</v>
      </c>
      <c r="AS1006" s="34">
        <v>0</v>
      </c>
    </row>
    <row r="1007" spans="2:45" s="1" customFormat="1" ht="14.25" x14ac:dyDescent="0.2">
      <c r="B1007" s="31" t="s">
        <v>4794</v>
      </c>
      <c r="C1007" s="32" t="s">
        <v>2051</v>
      </c>
      <c r="D1007" s="31" t="s">
        <v>2052</v>
      </c>
      <c r="E1007" s="31" t="s">
        <v>13</v>
      </c>
      <c r="F1007" s="31" t="s">
        <v>11</v>
      </c>
      <c r="G1007" s="31" t="s">
        <v>19</v>
      </c>
      <c r="H1007" s="31" t="s">
        <v>63</v>
      </c>
      <c r="I1007" s="31" t="s">
        <v>10</v>
      </c>
      <c r="J1007" s="31" t="s">
        <v>14</v>
      </c>
      <c r="K1007" s="31" t="s">
        <v>2053</v>
      </c>
      <c r="L1007" s="33">
        <v>5812</v>
      </c>
      <c r="M1007" s="150">
        <v>113989.234343</v>
      </c>
      <c r="N1007" s="34">
        <v>-50347</v>
      </c>
      <c r="O1007" s="34">
        <v>35391.581404374716</v>
      </c>
      <c r="P1007" s="30">
        <v>129651.47377730001</v>
      </c>
      <c r="Q1007" s="35">
        <v>12093.629790999999</v>
      </c>
      <c r="R1007" s="36">
        <v>0</v>
      </c>
      <c r="S1007" s="36">
        <v>12607.297672004843</v>
      </c>
      <c r="T1007" s="36">
        <v>-53.139712529362441</v>
      </c>
      <c r="U1007" s="37">
        <v>12554.225657812851</v>
      </c>
      <c r="V1007" s="38">
        <v>24647.85544881285</v>
      </c>
      <c r="W1007" s="34">
        <v>154299.32922611287</v>
      </c>
      <c r="X1007" s="34">
        <v>23638.68313500486</v>
      </c>
      <c r="Y1007" s="33">
        <v>130660.64609110801</v>
      </c>
      <c r="Z1007" s="144">
        <v>0</v>
      </c>
      <c r="AA1007" s="34">
        <v>23810.466620220999</v>
      </c>
      <c r="AB1007" s="34">
        <v>60021.261253823111</v>
      </c>
      <c r="AC1007" s="34">
        <v>24362.240000000002</v>
      </c>
      <c r="AD1007" s="34">
        <v>2207.5078749999998</v>
      </c>
      <c r="AE1007" s="34">
        <v>0</v>
      </c>
      <c r="AF1007" s="34">
        <v>110401.47574904411</v>
      </c>
      <c r="AG1007" s="136">
        <v>27034</v>
      </c>
      <c r="AH1007" s="34">
        <v>75290.239434300005</v>
      </c>
      <c r="AI1007" s="34">
        <v>0</v>
      </c>
      <c r="AJ1007" s="34">
        <v>11398.923434300001</v>
      </c>
      <c r="AK1007" s="34">
        <v>11398.923434300001</v>
      </c>
      <c r="AL1007" s="34">
        <v>27034</v>
      </c>
      <c r="AM1007" s="34">
        <v>63891.315999999999</v>
      </c>
      <c r="AN1007" s="34">
        <v>36857.315999999999</v>
      </c>
      <c r="AO1007" s="34">
        <v>129651.47377730001</v>
      </c>
      <c r="AP1007" s="34">
        <v>81395.234343000018</v>
      </c>
      <c r="AQ1007" s="34">
        <v>48256.239434299991</v>
      </c>
      <c r="AR1007" s="34">
        <v>-50347</v>
      </c>
      <c r="AS1007" s="34">
        <v>0</v>
      </c>
    </row>
    <row r="1008" spans="2:45" s="1" customFormat="1" ht="14.25" x14ac:dyDescent="0.2">
      <c r="B1008" s="31" t="s">
        <v>4794</v>
      </c>
      <c r="C1008" s="32" t="s">
        <v>1013</v>
      </c>
      <c r="D1008" s="31" t="s">
        <v>1014</v>
      </c>
      <c r="E1008" s="31" t="s">
        <v>13</v>
      </c>
      <c r="F1008" s="31" t="s">
        <v>11</v>
      </c>
      <c r="G1008" s="31" t="s">
        <v>19</v>
      </c>
      <c r="H1008" s="31" t="s">
        <v>63</v>
      </c>
      <c r="I1008" s="31" t="s">
        <v>10</v>
      </c>
      <c r="J1008" s="31" t="s">
        <v>15</v>
      </c>
      <c r="K1008" s="31" t="s">
        <v>1015</v>
      </c>
      <c r="L1008" s="33">
        <v>28117</v>
      </c>
      <c r="M1008" s="150">
        <v>1018674.3370139999</v>
      </c>
      <c r="N1008" s="34">
        <v>-615864.32999999996</v>
      </c>
      <c r="O1008" s="34">
        <v>108332.91460905962</v>
      </c>
      <c r="P1008" s="30">
        <v>732159.10701399995</v>
      </c>
      <c r="Q1008" s="35">
        <v>113169.465906</v>
      </c>
      <c r="R1008" s="36">
        <v>0</v>
      </c>
      <c r="S1008" s="36">
        <v>68286.304300597651</v>
      </c>
      <c r="T1008" s="36">
        <v>-651.33479320087645</v>
      </c>
      <c r="U1008" s="37">
        <v>67635.334229188433</v>
      </c>
      <c r="V1008" s="38">
        <v>180804.80013518844</v>
      </c>
      <c r="W1008" s="34">
        <v>912963.90714918845</v>
      </c>
      <c r="X1008" s="34">
        <v>128036.82056359772</v>
      </c>
      <c r="Y1008" s="33">
        <v>784927.08658559073</v>
      </c>
      <c r="Z1008" s="144">
        <v>0</v>
      </c>
      <c r="AA1008" s="34">
        <v>81206.837748951977</v>
      </c>
      <c r="AB1008" s="34">
        <v>208942.91124154371</v>
      </c>
      <c r="AC1008" s="34">
        <v>117858.39</v>
      </c>
      <c r="AD1008" s="34">
        <v>16901.750438102474</v>
      </c>
      <c r="AE1008" s="34">
        <v>8043.49</v>
      </c>
      <c r="AF1008" s="34">
        <v>432953.37942859816</v>
      </c>
      <c r="AG1008" s="136">
        <v>526078</v>
      </c>
      <c r="AH1008" s="34">
        <v>607800.1</v>
      </c>
      <c r="AI1008" s="34">
        <v>14682</v>
      </c>
      <c r="AJ1008" s="34">
        <v>96404.1</v>
      </c>
      <c r="AK1008" s="34">
        <v>81722.100000000006</v>
      </c>
      <c r="AL1008" s="34">
        <v>511396</v>
      </c>
      <c r="AM1008" s="34">
        <v>511396</v>
      </c>
      <c r="AN1008" s="34">
        <v>0</v>
      </c>
      <c r="AO1008" s="34">
        <v>732159.10701399995</v>
      </c>
      <c r="AP1008" s="34">
        <v>650437.00701399997</v>
      </c>
      <c r="AQ1008" s="34">
        <v>81722.099999999977</v>
      </c>
      <c r="AR1008" s="34">
        <v>-615864.32999999996</v>
      </c>
      <c r="AS1008" s="34">
        <v>0</v>
      </c>
    </row>
    <row r="1009" spans="2:45" s="1" customFormat="1" ht="14.25" x14ac:dyDescent="0.2">
      <c r="B1009" s="31" t="s">
        <v>4794</v>
      </c>
      <c r="C1009" s="32" t="s">
        <v>2467</v>
      </c>
      <c r="D1009" s="31" t="s">
        <v>2468</v>
      </c>
      <c r="E1009" s="31" t="s">
        <v>13</v>
      </c>
      <c r="F1009" s="31" t="s">
        <v>11</v>
      </c>
      <c r="G1009" s="31" t="s">
        <v>19</v>
      </c>
      <c r="H1009" s="31" t="s">
        <v>63</v>
      </c>
      <c r="I1009" s="31" t="s">
        <v>10</v>
      </c>
      <c r="J1009" s="31" t="s">
        <v>16</v>
      </c>
      <c r="K1009" s="31" t="s">
        <v>2469</v>
      </c>
      <c r="L1009" s="33">
        <v>11172</v>
      </c>
      <c r="M1009" s="150">
        <v>502601.01370000001</v>
      </c>
      <c r="N1009" s="34">
        <v>-534388</v>
      </c>
      <c r="O1009" s="34">
        <v>411682.31786527461</v>
      </c>
      <c r="P1009" s="30">
        <v>-198496.44493</v>
      </c>
      <c r="Q1009" s="35">
        <v>52824.132925999998</v>
      </c>
      <c r="R1009" s="36">
        <v>198496.44493</v>
      </c>
      <c r="S1009" s="36">
        <v>22736.943713151588</v>
      </c>
      <c r="T1009" s="36">
        <v>307012.1332202343</v>
      </c>
      <c r="U1009" s="37">
        <v>528248.37042906974</v>
      </c>
      <c r="V1009" s="38">
        <v>581072.50335506978</v>
      </c>
      <c r="W1009" s="34">
        <v>581072.50335506978</v>
      </c>
      <c r="X1009" s="34">
        <v>421384.7801504262</v>
      </c>
      <c r="Y1009" s="33">
        <v>159687.72320464358</v>
      </c>
      <c r="Z1009" s="144">
        <v>0</v>
      </c>
      <c r="AA1009" s="34">
        <v>46546.798729413393</v>
      </c>
      <c r="AB1009" s="34">
        <v>82950.530811287405</v>
      </c>
      <c r="AC1009" s="34">
        <v>46829.82</v>
      </c>
      <c r="AD1009" s="34">
        <v>5301.7416549999998</v>
      </c>
      <c r="AE1009" s="34">
        <v>0</v>
      </c>
      <c r="AF1009" s="34">
        <v>181628.89119570079</v>
      </c>
      <c r="AG1009" s="136">
        <v>30380</v>
      </c>
      <c r="AH1009" s="34">
        <v>176168.54136999999</v>
      </c>
      <c r="AI1009" s="34">
        <v>0</v>
      </c>
      <c r="AJ1009" s="34">
        <v>50260.101370000004</v>
      </c>
      <c r="AK1009" s="34">
        <v>50260.101370000004</v>
      </c>
      <c r="AL1009" s="34">
        <v>30380</v>
      </c>
      <c r="AM1009" s="34">
        <v>125908.44</v>
      </c>
      <c r="AN1009" s="34">
        <v>95528.44</v>
      </c>
      <c r="AO1009" s="34">
        <v>-198496.44493</v>
      </c>
      <c r="AP1009" s="34">
        <v>-344284.98629999999</v>
      </c>
      <c r="AQ1009" s="34">
        <v>145788.54136999999</v>
      </c>
      <c r="AR1009" s="34">
        <v>-534388</v>
      </c>
      <c r="AS1009" s="34">
        <v>0</v>
      </c>
    </row>
    <row r="1010" spans="2:45" s="1" customFormat="1" ht="14.25" x14ac:dyDescent="0.2">
      <c r="B1010" s="31" t="s">
        <v>4794</v>
      </c>
      <c r="C1010" s="32" t="s">
        <v>901</v>
      </c>
      <c r="D1010" s="31" t="s">
        <v>902</v>
      </c>
      <c r="E1010" s="31" t="s">
        <v>13</v>
      </c>
      <c r="F1010" s="31" t="s">
        <v>11</v>
      </c>
      <c r="G1010" s="31" t="s">
        <v>19</v>
      </c>
      <c r="H1010" s="31" t="s">
        <v>63</v>
      </c>
      <c r="I1010" s="31" t="s">
        <v>10</v>
      </c>
      <c r="J1010" s="31" t="s">
        <v>16</v>
      </c>
      <c r="K1010" s="31" t="s">
        <v>903</v>
      </c>
      <c r="L1010" s="33">
        <v>11227</v>
      </c>
      <c r="M1010" s="150">
        <v>440142.82421200001</v>
      </c>
      <c r="N1010" s="34">
        <v>-181310</v>
      </c>
      <c r="O1010" s="34">
        <v>13790.157780284106</v>
      </c>
      <c r="P1010" s="30">
        <v>530737.82421200001</v>
      </c>
      <c r="Q1010" s="35">
        <v>35301.568651000001</v>
      </c>
      <c r="R1010" s="36">
        <v>0</v>
      </c>
      <c r="S1010" s="36">
        <v>17954.652130292608</v>
      </c>
      <c r="T1010" s="36">
        <v>4499.3478697073915</v>
      </c>
      <c r="U1010" s="37">
        <v>22454.121083267568</v>
      </c>
      <c r="V1010" s="38">
        <v>57755.689734267566</v>
      </c>
      <c r="W1010" s="34">
        <v>588493.51394626754</v>
      </c>
      <c r="X1010" s="34">
        <v>33664.972744292463</v>
      </c>
      <c r="Y1010" s="33">
        <v>554828.54120197508</v>
      </c>
      <c r="Z1010" s="144">
        <v>237398.25001496961</v>
      </c>
      <c r="AA1010" s="34">
        <v>37873.821679941844</v>
      </c>
      <c r="AB1010" s="34">
        <v>185214.50735750928</v>
      </c>
      <c r="AC1010" s="34">
        <v>47060.36</v>
      </c>
      <c r="AD1010" s="34">
        <v>12533.127441574999</v>
      </c>
      <c r="AE1010" s="34">
        <v>9024.2199999999993</v>
      </c>
      <c r="AF1010" s="34">
        <v>529104.28649399569</v>
      </c>
      <c r="AG1010" s="136">
        <v>490814</v>
      </c>
      <c r="AH1010" s="34">
        <v>490814</v>
      </c>
      <c r="AI1010" s="34">
        <v>158337</v>
      </c>
      <c r="AJ1010" s="34">
        <v>158337</v>
      </c>
      <c r="AK1010" s="34">
        <v>0</v>
      </c>
      <c r="AL1010" s="34">
        <v>332477</v>
      </c>
      <c r="AM1010" s="34">
        <v>332477</v>
      </c>
      <c r="AN1010" s="34">
        <v>0</v>
      </c>
      <c r="AO1010" s="34">
        <v>530737.82421200001</v>
      </c>
      <c r="AP1010" s="34">
        <v>530737.82421200001</v>
      </c>
      <c r="AQ1010" s="34">
        <v>0</v>
      </c>
      <c r="AR1010" s="34">
        <v>-181310</v>
      </c>
      <c r="AS1010" s="34">
        <v>0</v>
      </c>
    </row>
    <row r="1011" spans="2:45" s="1" customFormat="1" ht="14.25" x14ac:dyDescent="0.2">
      <c r="B1011" s="31" t="s">
        <v>4794</v>
      </c>
      <c r="C1011" s="32" t="s">
        <v>1625</v>
      </c>
      <c r="D1011" s="31" t="s">
        <v>1626</v>
      </c>
      <c r="E1011" s="31" t="s">
        <v>13</v>
      </c>
      <c r="F1011" s="31" t="s">
        <v>11</v>
      </c>
      <c r="G1011" s="31" t="s">
        <v>19</v>
      </c>
      <c r="H1011" s="31" t="s">
        <v>63</v>
      </c>
      <c r="I1011" s="31" t="s">
        <v>10</v>
      </c>
      <c r="J1011" s="31" t="s">
        <v>15</v>
      </c>
      <c r="K1011" s="31" t="s">
        <v>1627</v>
      </c>
      <c r="L1011" s="33">
        <v>23746</v>
      </c>
      <c r="M1011" s="150">
        <v>1723574.4261650001</v>
      </c>
      <c r="N1011" s="34">
        <v>-1159738</v>
      </c>
      <c r="O1011" s="34">
        <v>485871.88632434036</v>
      </c>
      <c r="P1011" s="30">
        <v>137814.42616500007</v>
      </c>
      <c r="Q1011" s="35">
        <v>141265.06302</v>
      </c>
      <c r="R1011" s="36">
        <v>0</v>
      </c>
      <c r="S1011" s="36">
        <v>69366.230396598068</v>
      </c>
      <c r="T1011" s="36">
        <v>219032.76590987196</v>
      </c>
      <c r="U1011" s="37">
        <v>288400.55149898969</v>
      </c>
      <c r="V1011" s="38">
        <v>429665.61451898969</v>
      </c>
      <c r="W1011" s="34">
        <v>567480.04068398976</v>
      </c>
      <c r="X1011" s="34">
        <v>397549.53072993841</v>
      </c>
      <c r="Y1011" s="33">
        <v>169930.50995405135</v>
      </c>
      <c r="Z1011" s="144">
        <v>0</v>
      </c>
      <c r="AA1011" s="34">
        <v>44404.142404322702</v>
      </c>
      <c r="AB1011" s="34">
        <v>207745.16314506307</v>
      </c>
      <c r="AC1011" s="34">
        <v>99536.42</v>
      </c>
      <c r="AD1011" s="34">
        <v>18401.568629803056</v>
      </c>
      <c r="AE1011" s="34">
        <v>32650.45</v>
      </c>
      <c r="AF1011" s="34">
        <v>402737.74417918886</v>
      </c>
      <c r="AG1011" s="136">
        <v>1106765</v>
      </c>
      <c r="AH1011" s="34">
        <v>1106765</v>
      </c>
      <c r="AI1011" s="34">
        <v>250000</v>
      </c>
      <c r="AJ1011" s="34">
        <v>250000</v>
      </c>
      <c r="AK1011" s="34">
        <v>0</v>
      </c>
      <c r="AL1011" s="34">
        <v>856765</v>
      </c>
      <c r="AM1011" s="34">
        <v>856765</v>
      </c>
      <c r="AN1011" s="34">
        <v>0</v>
      </c>
      <c r="AO1011" s="34">
        <v>137814.42616500007</v>
      </c>
      <c r="AP1011" s="34">
        <v>137814.42616500007</v>
      </c>
      <c r="AQ1011" s="34">
        <v>0</v>
      </c>
      <c r="AR1011" s="34">
        <v>-1159738</v>
      </c>
      <c r="AS1011" s="34">
        <v>0</v>
      </c>
    </row>
    <row r="1012" spans="2:45" s="1" customFormat="1" ht="14.25" x14ac:dyDescent="0.2">
      <c r="B1012" s="31" t="s">
        <v>4794</v>
      </c>
      <c r="C1012" s="32" t="s">
        <v>2302</v>
      </c>
      <c r="D1012" s="31" t="s">
        <v>2303</v>
      </c>
      <c r="E1012" s="31" t="s">
        <v>13</v>
      </c>
      <c r="F1012" s="31" t="s">
        <v>11</v>
      </c>
      <c r="G1012" s="31" t="s">
        <v>19</v>
      </c>
      <c r="H1012" s="31" t="s">
        <v>63</v>
      </c>
      <c r="I1012" s="31" t="s">
        <v>10</v>
      </c>
      <c r="J1012" s="31" t="s">
        <v>14</v>
      </c>
      <c r="K1012" s="31" t="s">
        <v>2304</v>
      </c>
      <c r="L1012" s="33">
        <v>9045</v>
      </c>
      <c r="M1012" s="150">
        <v>618208.44042700005</v>
      </c>
      <c r="N1012" s="34">
        <v>-84018</v>
      </c>
      <c r="O1012" s="34">
        <v>21029.914301171983</v>
      </c>
      <c r="P1012" s="30">
        <v>528601.72542700008</v>
      </c>
      <c r="Q1012" s="35">
        <v>57304.222583000002</v>
      </c>
      <c r="R1012" s="36">
        <v>0</v>
      </c>
      <c r="S1012" s="36">
        <v>22510.828370294359</v>
      </c>
      <c r="T1012" s="36">
        <v>-238.91193422650758</v>
      </c>
      <c r="U1012" s="37">
        <v>22272.03653744921</v>
      </c>
      <c r="V1012" s="38">
        <v>79576.25912044922</v>
      </c>
      <c r="W1012" s="34">
        <v>608177.98454744928</v>
      </c>
      <c r="X1012" s="34">
        <v>42207.803194294451</v>
      </c>
      <c r="Y1012" s="33">
        <v>565970.18135315483</v>
      </c>
      <c r="Z1012" s="144">
        <v>0</v>
      </c>
      <c r="AA1012" s="34">
        <v>25482.437548006281</v>
      </c>
      <c r="AB1012" s="34">
        <v>66952.582040946363</v>
      </c>
      <c r="AC1012" s="34">
        <v>37914.04</v>
      </c>
      <c r="AD1012" s="34">
        <v>6526.53</v>
      </c>
      <c r="AE1012" s="34">
        <v>159.13</v>
      </c>
      <c r="AF1012" s="34">
        <v>137034.71958895266</v>
      </c>
      <c r="AG1012" s="136">
        <v>46560</v>
      </c>
      <c r="AH1012" s="34">
        <v>148456.285</v>
      </c>
      <c r="AI1012" s="34">
        <v>0</v>
      </c>
      <c r="AJ1012" s="34">
        <v>49024.600000000006</v>
      </c>
      <c r="AK1012" s="34">
        <v>49024.600000000006</v>
      </c>
      <c r="AL1012" s="34">
        <v>46560</v>
      </c>
      <c r="AM1012" s="34">
        <v>99431.684999999998</v>
      </c>
      <c r="AN1012" s="34">
        <v>52871.684999999998</v>
      </c>
      <c r="AO1012" s="34">
        <v>528601.72542700008</v>
      </c>
      <c r="AP1012" s="34">
        <v>426705.44042700011</v>
      </c>
      <c r="AQ1012" s="34">
        <v>101896.28500000003</v>
      </c>
      <c r="AR1012" s="34">
        <v>-84018</v>
      </c>
      <c r="AS1012" s="34">
        <v>0</v>
      </c>
    </row>
    <row r="1013" spans="2:45" s="1" customFormat="1" ht="14.25" x14ac:dyDescent="0.2">
      <c r="B1013" s="31" t="s">
        <v>4794</v>
      </c>
      <c r="C1013" s="32" t="s">
        <v>2114</v>
      </c>
      <c r="D1013" s="31" t="s">
        <v>2115</v>
      </c>
      <c r="E1013" s="31" t="s">
        <v>13</v>
      </c>
      <c r="F1013" s="31" t="s">
        <v>11</v>
      </c>
      <c r="G1013" s="31" t="s">
        <v>19</v>
      </c>
      <c r="H1013" s="31" t="s">
        <v>63</v>
      </c>
      <c r="I1013" s="31" t="s">
        <v>10</v>
      </c>
      <c r="J1013" s="31" t="s">
        <v>16</v>
      </c>
      <c r="K1013" s="31" t="s">
        <v>2116</v>
      </c>
      <c r="L1013" s="33">
        <v>15608</v>
      </c>
      <c r="M1013" s="150">
        <v>717457.01093799993</v>
      </c>
      <c r="N1013" s="34">
        <v>-1133337</v>
      </c>
      <c r="O1013" s="34">
        <v>450201.43828864751</v>
      </c>
      <c r="P1013" s="30">
        <v>-614763.28796820005</v>
      </c>
      <c r="Q1013" s="35">
        <v>55592.826896999999</v>
      </c>
      <c r="R1013" s="36">
        <v>614763.28796820005</v>
      </c>
      <c r="S1013" s="36">
        <v>31888.209730297964</v>
      </c>
      <c r="T1013" s="36">
        <v>321436.68838153256</v>
      </c>
      <c r="U1013" s="37">
        <v>968093.40649870259</v>
      </c>
      <c r="V1013" s="38">
        <v>1023686.2333957026</v>
      </c>
      <c r="W1013" s="34">
        <v>1023686.2333957026</v>
      </c>
      <c r="X1013" s="34">
        <v>482301.18814994558</v>
      </c>
      <c r="Y1013" s="33">
        <v>541385.04524575698</v>
      </c>
      <c r="Z1013" s="144">
        <v>139836.09157374632</v>
      </c>
      <c r="AA1013" s="34">
        <v>53500.273722312391</v>
      </c>
      <c r="AB1013" s="34">
        <v>245318.72972481011</v>
      </c>
      <c r="AC1013" s="34">
        <v>65424.26</v>
      </c>
      <c r="AD1013" s="34">
        <v>36292.252725541504</v>
      </c>
      <c r="AE1013" s="34">
        <v>559</v>
      </c>
      <c r="AF1013" s="34">
        <v>540930.6077464103</v>
      </c>
      <c r="AG1013" s="136">
        <v>278517</v>
      </c>
      <c r="AH1013" s="34">
        <v>350262.70109380002</v>
      </c>
      <c r="AI1013" s="34">
        <v>0</v>
      </c>
      <c r="AJ1013" s="34">
        <v>71745.701093800002</v>
      </c>
      <c r="AK1013" s="34">
        <v>71745.701093800002</v>
      </c>
      <c r="AL1013" s="34">
        <v>278517</v>
      </c>
      <c r="AM1013" s="34">
        <v>278517</v>
      </c>
      <c r="AN1013" s="34">
        <v>0</v>
      </c>
      <c r="AO1013" s="34">
        <v>-614763.28796820005</v>
      </c>
      <c r="AP1013" s="34">
        <v>-686508.98906200007</v>
      </c>
      <c r="AQ1013" s="34">
        <v>71745.701093800017</v>
      </c>
      <c r="AR1013" s="34">
        <v>-1133337</v>
      </c>
      <c r="AS1013" s="34">
        <v>0</v>
      </c>
    </row>
    <row r="1014" spans="2:45" s="1" customFormat="1" ht="14.25" x14ac:dyDescent="0.2">
      <c r="B1014" s="31" t="s">
        <v>4794</v>
      </c>
      <c r="C1014" s="32" t="s">
        <v>304</v>
      </c>
      <c r="D1014" s="31" t="s">
        <v>305</v>
      </c>
      <c r="E1014" s="31" t="s">
        <v>13</v>
      </c>
      <c r="F1014" s="31" t="s">
        <v>11</v>
      </c>
      <c r="G1014" s="31" t="s">
        <v>19</v>
      </c>
      <c r="H1014" s="31" t="s">
        <v>63</v>
      </c>
      <c r="I1014" s="31" t="s">
        <v>10</v>
      </c>
      <c r="J1014" s="31" t="s">
        <v>15</v>
      </c>
      <c r="K1014" s="31" t="s">
        <v>306</v>
      </c>
      <c r="L1014" s="33">
        <v>36437</v>
      </c>
      <c r="M1014" s="150">
        <v>814681.51066999999</v>
      </c>
      <c r="N1014" s="34">
        <v>-524013</v>
      </c>
      <c r="O1014" s="34">
        <v>108365.40225830936</v>
      </c>
      <c r="P1014" s="30">
        <v>694280.18066999991</v>
      </c>
      <c r="Q1014" s="35">
        <v>55429.493617</v>
      </c>
      <c r="R1014" s="36">
        <v>0</v>
      </c>
      <c r="S1014" s="36">
        <v>43423.143763445252</v>
      </c>
      <c r="T1014" s="36">
        <v>29450.856236554748</v>
      </c>
      <c r="U1014" s="37">
        <v>72874.392973280526</v>
      </c>
      <c r="V1014" s="38">
        <v>128303.88659028053</v>
      </c>
      <c r="W1014" s="34">
        <v>822584.06726028048</v>
      </c>
      <c r="X1014" s="34">
        <v>81418.394556445186</v>
      </c>
      <c r="Y1014" s="33">
        <v>741165.6727038353</v>
      </c>
      <c r="Z1014" s="144">
        <v>0</v>
      </c>
      <c r="AA1014" s="34">
        <v>174087.49994491343</v>
      </c>
      <c r="AB1014" s="34">
        <v>218191.22422217668</v>
      </c>
      <c r="AC1014" s="34">
        <v>152733.45000000001</v>
      </c>
      <c r="AD1014" s="34">
        <v>8468.8785730548534</v>
      </c>
      <c r="AE1014" s="34">
        <v>4432.67</v>
      </c>
      <c r="AF1014" s="34">
        <v>557913.72274014493</v>
      </c>
      <c r="AG1014" s="136">
        <v>648401</v>
      </c>
      <c r="AH1014" s="34">
        <v>759491.66999999993</v>
      </c>
      <c r="AI1014" s="34">
        <v>398401</v>
      </c>
      <c r="AJ1014" s="34">
        <v>398401</v>
      </c>
      <c r="AK1014" s="34">
        <v>0</v>
      </c>
      <c r="AL1014" s="34">
        <v>250000</v>
      </c>
      <c r="AM1014" s="34">
        <v>361090.66999999993</v>
      </c>
      <c r="AN1014" s="34">
        <v>111090.66999999993</v>
      </c>
      <c r="AO1014" s="34">
        <v>694280.18066999991</v>
      </c>
      <c r="AP1014" s="34">
        <v>583189.51066999999</v>
      </c>
      <c r="AQ1014" s="34">
        <v>111090.66999999993</v>
      </c>
      <c r="AR1014" s="34">
        <v>-524013</v>
      </c>
      <c r="AS1014" s="34">
        <v>0</v>
      </c>
    </row>
    <row r="1015" spans="2:45" s="1" customFormat="1" ht="14.25" x14ac:dyDescent="0.2">
      <c r="B1015" s="31" t="s">
        <v>4794</v>
      </c>
      <c r="C1015" s="32" t="s">
        <v>532</v>
      </c>
      <c r="D1015" s="31" t="s">
        <v>533</v>
      </c>
      <c r="E1015" s="31" t="s">
        <v>13</v>
      </c>
      <c r="F1015" s="31" t="s">
        <v>11</v>
      </c>
      <c r="G1015" s="31" t="s">
        <v>19</v>
      </c>
      <c r="H1015" s="31" t="s">
        <v>63</v>
      </c>
      <c r="I1015" s="31" t="s">
        <v>10</v>
      </c>
      <c r="J1015" s="31" t="s">
        <v>14</v>
      </c>
      <c r="K1015" s="31" t="s">
        <v>534</v>
      </c>
      <c r="L1015" s="33">
        <v>8375</v>
      </c>
      <c r="M1015" s="150">
        <v>370618.60965699999</v>
      </c>
      <c r="N1015" s="34">
        <v>-288191</v>
      </c>
      <c r="O1015" s="34">
        <v>81828.781580230541</v>
      </c>
      <c r="P1015" s="30">
        <v>303935.10965699999</v>
      </c>
      <c r="Q1015" s="35">
        <v>29033.214232999999</v>
      </c>
      <c r="R1015" s="36">
        <v>0</v>
      </c>
      <c r="S1015" s="36">
        <v>20998.975732579493</v>
      </c>
      <c r="T1015" s="36">
        <v>-229.62461460236591</v>
      </c>
      <c r="U1015" s="37">
        <v>20769.463116770155</v>
      </c>
      <c r="V1015" s="38">
        <v>49802.677349770151</v>
      </c>
      <c r="W1015" s="34">
        <v>353737.78700677014</v>
      </c>
      <c r="X1015" s="34">
        <v>39373.079498579435</v>
      </c>
      <c r="Y1015" s="33">
        <v>314364.70750819071</v>
      </c>
      <c r="Z1015" s="144">
        <v>0</v>
      </c>
      <c r="AA1015" s="34">
        <v>21898.304956601205</v>
      </c>
      <c r="AB1015" s="34">
        <v>83935.926423470693</v>
      </c>
      <c r="AC1015" s="34">
        <v>35105.599999999999</v>
      </c>
      <c r="AD1015" s="34">
        <v>9027.8827781422806</v>
      </c>
      <c r="AE1015" s="34">
        <v>310.37</v>
      </c>
      <c r="AF1015" s="34">
        <v>150278.08415821419</v>
      </c>
      <c r="AG1015" s="136">
        <v>329673</v>
      </c>
      <c r="AH1015" s="34">
        <v>348184.5</v>
      </c>
      <c r="AI1015" s="34">
        <v>0</v>
      </c>
      <c r="AJ1015" s="34">
        <v>18511.5</v>
      </c>
      <c r="AK1015" s="34">
        <v>18511.5</v>
      </c>
      <c r="AL1015" s="34">
        <v>329673</v>
      </c>
      <c r="AM1015" s="34">
        <v>329673</v>
      </c>
      <c r="AN1015" s="34">
        <v>0</v>
      </c>
      <c r="AO1015" s="34">
        <v>303935.10965699999</v>
      </c>
      <c r="AP1015" s="34">
        <v>285423.60965699999</v>
      </c>
      <c r="AQ1015" s="34">
        <v>18511.5</v>
      </c>
      <c r="AR1015" s="34">
        <v>-288191</v>
      </c>
      <c r="AS1015" s="34">
        <v>0</v>
      </c>
    </row>
    <row r="1016" spans="2:45" s="1" customFormat="1" ht="14.25" x14ac:dyDescent="0.2">
      <c r="B1016" s="31" t="s">
        <v>4794</v>
      </c>
      <c r="C1016" s="32" t="s">
        <v>1746</v>
      </c>
      <c r="D1016" s="31" t="s">
        <v>1747</v>
      </c>
      <c r="E1016" s="31" t="s">
        <v>13</v>
      </c>
      <c r="F1016" s="31" t="s">
        <v>11</v>
      </c>
      <c r="G1016" s="31" t="s">
        <v>19</v>
      </c>
      <c r="H1016" s="31" t="s">
        <v>63</v>
      </c>
      <c r="I1016" s="31" t="s">
        <v>10</v>
      </c>
      <c r="J1016" s="31" t="s">
        <v>14</v>
      </c>
      <c r="K1016" s="31" t="s">
        <v>1748</v>
      </c>
      <c r="L1016" s="33">
        <v>6216</v>
      </c>
      <c r="M1016" s="150">
        <v>205365.573256</v>
      </c>
      <c r="N1016" s="34">
        <v>-222120.02000000002</v>
      </c>
      <c r="O1016" s="34">
        <v>94165.887509589898</v>
      </c>
      <c r="P1016" s="30">
        <v>108743.11058159999</v>
      </c>
      <c r="Q1016" s="35">
        <v>25315.483089000001</v>
      </c>
      <c r="R1016" s="36">
        <v>0</v>
      </c>
      <c r="S1016" s="36">
        <v>15966.259016006132</v>
      </c>
      <c r="T1016" s="36">
        <v>-190.99964686375642</v>
      </c>
      <c r="U1016" s="37">
        <v>15775.344437279506</v>
      </c>
      <c r="V1016" s="38">
        <v>41090.827526279507</v>
      </c>
      <c r="W1016" s="34">
        <v>149833.93810787948</v>
      </c>
      <c r="X1016" s="34">
        <v>29936.735655006138</v>
      </c>
      <c r="Y1016" s="33">
        <v>119897.20245287335</v>
      </c>
      <c r="Z1016" s="144">
        <v>0</v>
      </c>
      <c r="AA1016" s="34">
        <v>15298.616427880093</v>
      </c>
      <c r="AB1016" s="34">
        <v>47005.391895096436</v>
      </c>
      <c r="AC1016" s="34">
        <v>26055.69</v>
      </c>
      <c r="AD1016" s="34">
        <v>3145</v>
      </c>
      <c r="AE1016" s="34">
        <v>0</v>
      </c>
      <c r="AF1016" s="34">
        <v>91504.698322976532</v>
      </c>
      <c r="AG1016" s="136">
        <v>178348</v>
      </c>
      <c r="AH1016" s="34">
        <v>198884.55732560001</v>
      </c>
      <c r="AI1016" s="34">
        <v>0</v>
      </c>
      <c r="AJ1016" s="34">
        <v>20536.557325600003</v>
      </c>
      <c r="AK1016" s="34">
        <v>20536.557325600003</v>
      </c>
      <c r="AL1016" s="34">
        <v>178348</v>
      </c>
      <c r="AM1016" s="34">
        <v>178348</v>
      </c>
      <c r="AN1016" s="34">
        <v>0</v>
      </c>
      <c r="AO1016" s="34">
        <v>108743.11058159999</v>
      </c>
      <c r="AP1016" s="34">
        <v>88206.553255999985</v>
      </c>
      <c r="AQ1016" s="34">
        <v>20536.557325600006</v>
      </c>
      <c r="AR1016" s="34">
        <v>-222120.02000000002</v>
      </c>
      <c r="AS1016" s="34">
        <v>0</v>
      </c>
    </row>
    <row r="1017" spans="2:45" s="1" customFormat="1" ht="14.25" x14ac:dyDescent="0.2">
      <c r="B1017" s="31" t="s">
        <v>4794</v>
      </c>
      <c r="C1017" s="32" t="s">
        <v>4503</v>
      </c>
      <c r="D1017" s="31" t="s">
        <v>4504</v>
      </c>
      <c r="E1017" s="31" t="s">
        <v>13</v>
      </c>
      <c r="F1017" s="31" t="s">
        <v>11</v>
      </c>
      <c r="G1017" s="31" t="s">
        <v>19</v>
      </c>
      <c r="H1017" s="31" t="s">
        <v>63</v>
      </c>
      <c r="I1017" s="31" t="s">
        <v>10</v>
      </c>
      <c r="J1017" s="31" t="s">
        <v>14</v>
      </c>
      <c r="K1017" s="31" t="s">
        <v>4505</v>
      </c>
      <c r="L1017" s="33">
        <v>8490</v>
      </c>
      <c r="M1017" s="150">
        <v>218704.58070799996</v>
      </c>
      <c r="N1017" s="34">
        <v>-72188</v>
      </c>
      <c r="O1017" s="34">
        <v>61081.5</v>
      </c>
      <c r="P1017" s="30">
        <v>250953.65070799997</v>
      </c>
      <c r="Q1017" s="35">
        <v>11027.918976999999</v>
      </c>
      <c r="R1017" s="36">
        <v>0</v>
      </c>
      <c r="S1017" s="36">
        <v>9613.2336845751197</v>
      </c>
      <c r="T1017" s="36">
        <v>7366.7663154248803</v>
      </c>
      <c r="U1017" s="37">
        <v>16980.091564704875</v>
      </c>
      <c r="V1017" s="38">
        <v>28008.010541704876</v>
      </c>
      <c r="W1017" s="34">
        <v>278961.66124970483</v>
      </c>
      <c r="X1017" s="34">
        <v>18024.813158575096</v>
      </c>
      <c r="Y1017" s="33">
        <v>260936.84809112974</v>
      </c>
      <c r="Z1017" s="144">
        <v>0</v>
      </c>
      <c r="AA1017" s="34">
        <v>14592.997461188301</v>
      </c>
      <c r="AB1017" s="34">
        <v>37320.528033189621</v>
      </c>
      <c r="AC1017" s="34">
        <v>35587.64</v>
      </c>
      <c r="AD1017" s="34">
        <v>4572.9053450193496</v>
      </c>
      <c r="AE1017" s="34">
        <v>65.31</v>
      </c>
      <c r="AF1017" s="34">
        <v>92139.380839397272</v>
      </c>
      <c r="AG1017" s="136">
        <v>0</v>
      </c>
      <c r="AH1017" s="34">
        <v>104437.07</v>
      </c>
      <c r="AI1017" s="34">
        <v>0</v>
      </c>
      <c r="AJ1017" s="34">
        <v>11106.5</v>
      </c>
      <c r="AK1017" s="34">
        <v>11106.5</v>
      </c>
      <c r="AL1017" s="34">
        <v>0</v>
      </c>
      <c r="AM1017" s="34">
        <v>93330.57</v>
      </c>
      <c r="AN1017" s="34">
        <v>93330.57</v>
      </c>
      <c r="AO1017" s="34">
        <v>250953.65070799997</v>
      </c>
      <c r="AP1017" s="34">
        <v>146516.58070799996</v>
      </c>
      <c r="AQ1017" s="34">
        <v>104437.07000000004</v>
      </c>
      <c r="AR1017" s="34">
        <v>-72188</v>
      </c>
      <c r="AS1017" s="34">
        <v>0</v>
      </c>
    </row>
    <row r="1018" spans="2:45" s="1" customFormat="1" ht="14.25" x14ac:dyDescent="0.2">
      <c r="B1018" s="31" t="s">
        <v>4794</v>
      </c>
      <c r="C1018" s="32" t="s">
        <v>4161</v>
      </c>
      <c r="D1018" s="31" t="s">
        <v>4162</v>
      </c>
      <c r="E1018" s="31" t="s">
        <v>13</v>
      </c>
      <c r="F1018" s="31" t="s">
        <v>11</v>
      </c>
      <c r="G1018" s="31" t="s">
        <v>19</v>
      </c>
      <c r="H1018" s="31" t="s">
        <v>63</v>
      </c>
      <c r="I1018" s="31" t="s">
        <v>10</v>
      </c>
      <c r="J1018" s="31" t="s">
        <v>14</v>
      </c>
      <c r="K1018" s="31" t="s">
        <v>4163</v>
      </c>
      <c r="L1018" s="33">
        <v>7336</v>
      </c>
      <c r="M1018" s="150">
        <v>188449.87169899995</v>
      </c>
      <c r="N1018" s="34">
        <v>-264906.3</v>
      </c>
      <c r="O1018" s="34">
        <v>147177.01914656383</v>
      </c>
      <c r="P1018" s="30">
        <v>-58668.441131100029</v>
      </c>
      <c r="Q1018" s="35">
        <v>27806.149118000001</v>
      </c>
      <c r="R1018" s="36">
        <v>58668.441131100029</v>
      </c>
      <c r="S1018" s="36">
        <v>20600.793283436484</v>
      </c>
      <c r="T1018" s="36">
        <v>111972.30202834157</v>
      </c>
      <c r="U1018" s="37">
        <v>191242.5677134814</v>
      </c>
      <c r="V1018" s="38">
        <v>219048.7168314814</v>
      </c>
      <c r="W1018" s="34">
        <v>219048.7168314814</v>
      </c>
      <c r="X1018" s="34">
        <v>176023.0515580003</v>
      </c>
      <c r="Y1018" s="33">
        <v>43025.665273481107</v>
      </c>
      <c r="Z1018" s="144">
        <v>0</v>
      </c>
      <c r="AA1018" s="34">
        <v>7682.894276187084</v>
      </c>
      <c r="AB1018" s="34">
        <v>51951.207420105507</v>
      </c>
      <c r="AC1018" s="34">
        <v>30750.41</v>
      </c>
      <c r="AD1018" s="34">
        <v>1384.5804398722</v>
      </c>
      <c r="AE1018" s="34">
        <v>4981.1099999999997</v>
      </c>
      <c r="AF1018" s="34">
        <v>96750.202136164793</v>
      </c>
      <c r="AG1018" s="136">
        <v>181717</v>
      </c>
      <c r="AH1018" s="34">
        <v>184364.98716990001</v>
      </c>
      <c r="AI1018" s="34">
        <v>16197</v>
      </c>
      <c r="AJ1018" s="34">
        <v>18844.987169899996</v>
      </c>
      <c r="AK1018" s="34">
        <v>2647.9871698999959</v>
      </c>
      <c r="AL1018" s="34">
        <v>165520</v>
      </c>
      <c r="AM1018" s="34">
        <v>165520</v>
      </c>
      <c r="AN1018" s="34">
        <v>0</v>
      </c>
      <c r="AO1018" s="34">
        <v>-58668.441131100029</v>
      </c>
      <c r="AP1018" s="34">
        <v>-61316.428301000022</v>
      </c>
      <c r="AQ1018" s="34">
        <v>2647.9871698999923</v>
      </c>
      <c r="AR1018" s="34">
        <v>-363715</v>
      </c>
      <c r="AS1018" s="34">
        <v>98808.700000000012</v>
      </c>
    </row>
    <row r="1019" spans="2:45" s="1" customFormat="1" ht="14.25" x14ac:dyDescent="0.2">
      <c r="B1019" s="31" t="s">
        <v>4794</v>
      </c>
      <c r="C1019" s="32" t="s">
        <v>3566</v>
      </c>
      <c r="D1019" s="31" t="s">
        <v>3567</v>
      </c>
      <c r="E1019" s="31" t="s">
        <v>13</v>
      </c>
      <c r="F1019" s="31" t="s">
        <v>11</v>
      </c>
      <c r="G1019" s="31" t="s">
        <v>19</v>
      </c>
      <c r="H1019" s="31" t="s">
        <v>63</v>
      </c>
      <c r="I1019" s="31" t="s">
        <v>10</v>
      </c>
      <c r="J1019" s="31" t="s">
        <v>16</v>
      </c>
      <c r="K1019" s="31" t="s">
        <v>3568</v>
      </c>
      <c r="L1019" s="33">
        <v>14134</v>
      </c>
      <c r="M1019" s="150">
        <v>754348.88020900008</v>
      </c>
      <c r="N1019" s="34">
        <v>-464231</v>
      </c>
      <c r="O1019" s="34">
        <v>127037.41631245497</v>
      </c>
      <c r="P1019" s="30">
        <v>519096.88020900008</v>
      </c>
      <c r="Q1019" s="35">
        <v>68146.436059</v>
      </c>
      <c r="R1019" s="36">
        <v>0</v>
      </c>
      <c r="S1019" s="36">
        <v>38216.693076586103</v>
      </c>
      <c r="T1019" s="36">
        <v>-537.65070861477579</v>
      </c>
      <c r="U1019" s="37">
        <v>37679.24555232907</v>
      </c>
      <c r="V1019" s="38">
        <v>105825.68161132907</v>
      </c>
      <c r="W1019" s="34">
        <v>624922.56182032917</v>
      </c>
      <c r="X1019" s="34">
        <v>71656.299518586136</v>
      </c>
      <c r="Y1019" s="33">
        <v>553266.26230174303</v>
      </c>
      <c r="Z1019" s="144">
        <v>0</v>
      </c>
      <c r="AA1019" s="34">
        <v>50511.757895321287</v>
      </c>
      <c r="AB1019" s="34">
        <v>111923.98862083138</v>
      </c>
      <c r="AC1019" s="34">
        <v>59245.67</v>
      </c>
      <c r="AD1019" s="34">
        <v>3098.898776847891</v>
      </c>
      <c r="AE1019" s="34">
        <v>0</v>
      </c>
      <c r="AF1019" s="34">
        <v>224780.31529300057</v>
      </c>
      <c r="AG1019" s="136">
        <v>531645</v>
      </c>
      <c r="AH1019" s="34">
        <v>540939</v>
      </c>
      <c r="AI1019" s="34">
        <v>43056</v>
      </c>
      <c r="AJ1019" s="34">
        <v>52350</v>
      </c>
      <c r="AK1019" s="34">
        <v>9294</v>
      </c>
      <c r="AL1019" s="34">
        <v>488589</v>
      </c>
      <c r="AM1019" s="34">
        <v>488589</v>
      </c>
      <c r="AN1019" s="34">
        <v>0</v>
      </c>
      <c r="AO1019" s="34">
        <v>519096.88020900008</v>
      </c>
      <c r="AP1019" s="34">
        <v>509802.88020900008</v>
      </c>
      <c r="AQ1019" s="34">
        <v>9294</v>
      </c>
      <c r="AR1019" s="34">
        <v>-464231</v>
      </c>
      <c r="AS1019" s="34">
        <v>0</v>
      </c>
    </row>
    <row r="1020" spans="2:45" s="1" customFormat="1" ht="14.25" x14ac:dyDescent="0.2">
      <c r="B1020" s="31" t="s">
        <v>4794</v>
      </c>
      <c r="C1020" s="32" t="s">
        <v>2679</v>
      </c>
      <c r="D1020" s="31" t="s">
        <v>2680</v>
      </c>
      <c r="E1020" s="31" t="s">
        <v>13</v>
      </c>
      <c r="F1020" s="31" t="s">
        <v>11</v>
      </c>
      <c r="G1020" s="31" t="s">
        <v>19</v>
      </c>
      <c r="H1020" s="31" t="s">
        <v>63</v>
      </c>
      <c r="I1020" s="31" t="s">
        <v>10</v>
      </c>
      <c r="J1020" s="31" t="s">
        <v>15</v>
      </c>
      <c r="K1020" s="31" t="s">
        <v>2681</v>
      </c>
      <c r="L1020" s="33">
        <v>50053</v>
      </c>
      <c r="M1020" s="150">
        <v>2352182.4144040002</v>
      </c>
      <c r="N1020" s="34">
        <v>-1019365</v>
      </c>
      <c r="O1020" s="34">
        <v>228793.77222713712</v>
      </c>
      <c r="P1020" s="30">
        <v>2551739.6558444002</v>
      </c>
      <c r="Q1020" s="35">
        <v>169878.946303</v>
      </c>
      <c r="R1020" s="36">
        <v>0</v>
      </c>
      <c r="S1020" s="36">
        <v>91109.210570320691</v>
      </c>
      <c r="T1020" s="36">
        <v>8996.7894296793093</v>
      </c>
      <c r="U1020" s="37">
        <v>100106.53982192853</v>
      </c>
      <c r="V1020" s="38">
        <v>269985.48612492852</v>
      </c>
      <c r="W1020" s="34">
        <v>2821725.1419693287</v>
      </c>
      <c r="X1020" s="34">
        <v>170829.76981932065</v>
      </c>
      <c r="Y1020" s="33">
        <v>2650895.3721500081</v>
      </c>
      <c r="Z1020" s="144">
        <v>217908.55291328675</v>
      </c>
      <c r="AA1020" s="34">
        <v>133179.2935060795</v>
      </c>
      <c r="AB1020" s="34">
        <v>589097.80162346549</v>
      </c>
      <c r="AC1020" s="34">
        <v>209807.81</v>
      </c>
      <c r="AD1020" s="34">
        <v>30806.816755846099</v>
      </c>
      <c r="AE1020" s="34">
        <v>28020.73</v>
      </c>
      <c r="AF1020" s="34">
        <v>1208821.004798678</v>
      </c>
      <c r="AG1020" s="136">
        <v>1647127</v>
      </c>
      <c r="AH1020" s="34">
        <v>1882345.2414404</v>
      </c>
      <c r="AI1020" s="34">
        <v>0</v>
      </c>
      <c r="AJ1020" s="34">
        <v>235218.24144040002</v>
      </c>
      <c r="AK1020" s="34">
        <v>235218.24144040002</v>
      </c>
      <c r="AL1020" s="34">
        <v>1647127</v>
      </c>
      <c r="AM1020" s="34">
        <v>1647127</v>
      </c>
      <c r="AN1020" s="34">
        <v>0</v>
      </c>
      <c r="AO1020" s="34">
        <v>2551739.6558444002</v>
      </c>
      <c r="AP1020" s="34">
        <v>2316521.4144040002</v>
      </c>
      <c r="AQ1020" s="34">
        <v>235218.24144040002</v>
      </c>
      <c r="AR1020" s="34">
        <v>-1019365</v>
      </c>
      <c r="AS1020" s="34">
        <v>0</v>
      </c>
    </row>
    <row r="1021" spans="2:45" s="1" customFormat="1" ht="14.25" x14ac:dyDescent="0.2">
      <c r="B1021" s="31" t="s">
        <v>4794</v>
      </c>
      <c r="C1021" s="32" t="s">
        <v>301</v>
      </c>
      <c r="D1021" s="31" t="s">
        <v>302</v>
      </c>
      <c r="E1021" s="31" t="s">
        <v>13</v>
      </c>
      <c r="F1021" s="31" t="s">
        <v>11</v>
      </c>
      <c r="G1021" s="31" t="s">
        <v>19</v>
      </c>
      <c r="H1021" s="31" t="s">
        <v>63</v>
      </c>
      <c r="I1021" s="31" t="s">
        <v>10</v>
      </c>
      <c r="J1021" s="31" t="s">
        <v>12</v>
      </c>
      <c r="K1021" s="31" t="s">
        <v>303</v>
      </c>
      <c r="L1021" s="33">
        <v>4823</v>
      </c>
      <c r="M1021" s="150">
        <v>208737.546848</v>
      </c>
      <c r="N1021" s="34">
        <v>-140259</v>
      </c>
      <c r="O1021" s="34">
        <v>28000.668651182343</v>
      </c>
      <c r="P1021" s="30">
        <v>130696.61684799998</v>
      </c>
      <c r="Q1021" s="35">
        <v>20043.334249</v>
      </c>
      <c r="R1021" s="36">
        <v>0</v>
      </c>
      <c r="S1021" s="36">
        <v>9883.1294788609393</v>
      </c>
      <c r="T1021" s="36">
        <v>-12.815033227136155</v>
      </c>
      <c r="U1021" s="37">
        <v>9870.3676713363511</v>
      </c>
      <c r="V1021" s="38">
        <v>29913.701920336352</v>
      </c>
      <c r="W1021" s="34">
        <v>160610.31876833632</v>
      </c>
      <c r="X1021" s="34">
        <v>18530.867772860947</v>
      </c>
      <c r="Y1021" s="33">
        <v>142079.45099547537</v>
      </c>
      <c r="Z1021" s="144">
        <v>0</v>
      </c>
      <c r="AA1021" s="34">
        <v>3097.2120142101612</v>
      </c>
      <c r="AB1021" s="34">
        <v>33391.244358988552</v>
      </c>
      <c r="AC1021" s="34">
        <v>20216.63</v>
      </c>
      <c r="AD1021" s="34">
        <v>6039.0096500999998</v>
      </c>
      <c r="AE1021" s="34">
        <v>2194.41</v>
      </c>
      <c r="AF1021" s="34">
        <v>64938.506023298716</v>
      </c>
      <c r="AG1021" s="136">
        <v>0</v>
      </c>
      <c r="AH1021" s="34">
        <v>62218.069999999992</v>
      </c>
      <c r="AI1021" s="34">
        <v>0</v>
      </c>
      <c r="AJ1021" s="34">
        <v>8248.7000000000007</v>
      </c>
      <c r="AK1021" s="34">
        <v>8248.7000000000007</v>
      </c>
      <c r="AL1021" s="34">
        <v>0</v>
      </c>
      <c r="AM1021" s="34">
        <v>53969.369999999995</v>
      </c>
      <c r="AN1021" s="34">
        <v>53969.369999999995</v>
      </c>
      <c r="AO1021" s="34">
        <v>130696.61684799998</v>
      </c>
      <c r="AP1021" s="34">
        <v>68478.546847999984</v>
      </c>
      <c r="AQ1021" s="34">
        <v>62218.070000000007</v>
      </c>
      <c r="AR1021" s="34">
        <v>-140259</v>
      </c>
      <c r="AS1021" s="34">
        <v>0</v>
      </c>
    </row>
    <row r="1022" spans="2:45" s="1" customFormat="1" ht="14.25" x14ac:dyDescent="0.2">
      <c r="B1022" s="31" t="s">
        <v>4794</v>
      </c>
      <c r="C1022" s="32" t="s">
        <v>472</v>
      </c>
      <c r="D1022" s="31" t="s">
        <v>473</v>
      </c>
      <c r="E1022" s="31" t="s">
        <v>13</v>
      </c>
      <c r="F1022" s="31" t="s">
        <v>11</v>
      </c>
      <c r="G1022" s="31" t="s">
        <v>19</v>
      </c>
      <c r="H1022" s="31" t="s">
        <v>63</v>
      </c>
      <c r="I1022" s="31" t="s">
        <v>10</v>
      </c>
      <c r="J1022" s="31" t="s">
        <v>14</v>
      </c>
      <c r="K1022" s="31" t="s">
        <v>474</v>
      </c>
      <c r="L1022" s="33">
        <v>6773</v>
      </c>
      <c r="M1022" s="150">
        <v>177025.46507500001</v>
      </c>
      <c r="N1022" s="34">
        <v>-268223</v>
      </c>
      <c r="O1022" s="34">
        <v>110099.98804292215</v>
      </c>
      <c r="P1022" s="30">
        <v>126872.46507500001</v>
      </c>
      <c r="Q1022" s="35">
        <v>19803.818213999999</v>
      </c>
      <c r="R1022" s="36">
        <v>0</v>
      </c>
      <c r="S1022" s="36">
        <v>14416.632653719824</v>
      </c>
      <c r="T1022" s="36">
        <v>-47.051030684348007</v>
      </c>
      <c r="U1022" s="37">
        <v>14369.659111050818</v>
      </c>
      <c r="V1022" s="38">
        <v>34173.477325050815</v>
      </c>
      <c r="W1022" s="34">
        <v>161045.94240005082</v>
      </c>
      <c r="X1022" s="34">
        <v>27031.186225719837</v>
      </c>
      <c r="Y1022" s="33">
        <v>134014.75617433098</v>
      </c>
      <c r="Z1022" s="144">
        <v>0</v>
      </c>
      <c r="AA1022" s="34">
        <v>9773.4481378104829</v>
      </c>
      <c r="AB1022" s="34">
        <v>38090.90165962671</v>
      </c>
      <c r="AC1022" s="34">
        <v>28390.47</v>
      </c>
      <c r="AD1022" s="34">
        <v>6792.1450000000004</v>
      </c>
      <c r="AE1022" s="34">
        <v>1278.78</v>
      </c>
      <c r="AF1022" s="34">
        <v>84325.744797437204</v>
      </c>
      <c r="AG1022" s="136">
        <v>247086</v>
      </c>
      <c r="AH1022" s="34">
        <v>247086</v>
      </c>
      <c r="AI1022" s="34">
        <v>34052</v>
      </c>
      <c r="AJ1022" s="34">
        <v>34052</v>
      </c>
      <c r="AK1022" s="34">
        <v>0</v>
      </c>
      <c r="AL1022" s="34">
        <v>213034</v>
      </c>
      <c r="AM1022" s="34">
        <v>213034</v>
      </c>
      <c r="AN1022" s="34">
        <v>0</v>
      </c>
      <c r="AO1022" s="34">
        <v>126872.46507500001</v>
      </c>
      <c r="AP1022" s="34">
        <v>126872.46507500001</v>
      </c>
      <c r="AQ1022" s="34">
        <v>0</v>
      </c>
      <c r="AR1022" s="34">
        <v>-293460</v>
      </c>
      <c r="AS1022" s="34">
        <v>25237</v>
      </c>
    </row>
    <row r="1023" spans="2:45" s="1" customFormat="1" ht="14.25" x14ac:dyDescent="0.2">
      <c r="B1023" s="31" t="s">
        <v>4794</v>
      </c>
      <c r="C1023" s="32" t="s">
        <v>2801</v>
      </c>
      <c r="D1023" s="31" t="s">
        <v>2802</v>
      </c>
      <c r="E1023" s="31" t="s">
        <v>13</v>
      </c>
      <c r="F1023" s="31" t="s">
        <v>11</v>
      </c>
      <c r="G1023" s="31" t="s">
        <v>19</v>
      </c>
      <c r="H1023" s="31" t="s">
        <v>63</v>
      </c>
      <c r="I1023" s="31" t="s">
        <v>10</v>
      </c>
      <c r="J1023" s="31" t="s">
        <v>12</v>
      </c>
      <c r="K1023" s="31" t="s">
        <v>2803</v>
      </c>
      <c r="L1023" s="33">
        <v>4567</v>
      </c>
      <c r="M1023" s="150">
        <v>206795.51784799999</v>
      </c>
      <c r="N1023" s="34">
        <v>-170675.8</v>
      </c>
      <c r="O1023" s="34">
        <v>74792.641378980828</v>
      </c>
      <c r="P1023" s="30">
        <v>194714.51784799999</v>
      </c>
      <c r="Q1023" s="35">
        <v>19895.273341</v>
      </c>
      <c r="R1023" s="36">
        <v>0</v>
      </c>
      <c r="S1023" s="36">
        <v>11507.686926861563</v>
      </c>
      <c r="T1023" s="36">
        <v>-128.27960903329767</v>
      </c>
      <c r="U1023" s="37">
        <v>11379.468681319004</v>
      </c>
      <c r="V1023" s="38">
        <v>31274.742022319006</v>
      </c>
      <c r="W1023" s="34">
        <v>225989.25987031899</v>
      </c>
      <c r="X1023" s="34">
        <v>21576.912987861549</v>
      </c>
      <c r="Y1023" s="33">
        <v>204412.34688245744</v>
      </c>
      <c r="Z1023" s="144">
        <v>0</v>
      </c>
      <c r="AA1023" s="34">
        <v>4220.0517182236363</v>
      </c>
      <c r="AB1023" s="34">
        <v>36582.569781488135</v>
      </c>
      <c r="AC1023" s="34">
        <v>19143.55</v>
      </c>
      <c r="AD1023" s="34">
        <v>2694.3154831750003</v>
      </c>
      <c r="AE1023" s="34">
        <v>156.25</v>
      </c>
      <c r="AF1023" s="34">
        <v>62796.736982886767</v>
      </c>
      <c r="AG1023" s="136">
        <v>210841</v>
      </c>
      <c r="AH1023" s="34">
        <v>220511.8</v>
      </c>
      <c r="AI1023" s="34">
        <v>0</v>
      </c>
      <c r="AJ1023" s="34">
        <v>9670.8000000000011</v>
      </c>
      <c r="AK1023" s="34">
        <v>9670.8000000000011</v>
      </c>
      <c r="AL1023" s="34">
        <v>210841</v>
      </c>
      <c r="AM1023" s="34">
        <v>210841</v>
      </c>
      <c r="AN1023" s="34">
        <v>0</v>
      </c>
      <c r="AO1023" s="34">
        <v>194714.51784799999</v>
      </c>
      <c r="AP1023" s="34">
        <v>185043.717848</v>
      </c>
      <c r="AQ1023" s="34">
        <v>9670.7999999999884</v>
      </c>
      <c r="AR1023" s="34">
        <v>-176105</v>
      </c>
      <c r="AS1023" s="34">
        <v>5429.2000000000116</v>
      </c>
    </row>
    <row r="1024" spans="2:45" s="1" customFormat="1" ht="14.25" x14ac:dyDescent="0.2">
      <c r="B1024" s="31" t="s">
        <v>4794</v>
      </c>
      <c r="C1024" s="32" t="s">
        <v>85</v>
      </c>
      <c r="D1024" s="31" t="s">
        <v>86</v>
      </c>
      <c r="E1024" s="31" t="s">
        <v>13</v>
      </c>
      <c r="F1024" s="31" t="s">
        <v>11</v>
      </c>
      <c r="G1024" s="31" t="s">
        <v>19</v>
      </c>
      <c r="H1024" s="31" t="s">
        <v>63</v>
      </c>
      <c r="I1024" s="31" t="s">
        <v>10</v>
      </c>
      <c r="J1024" s="31" t="s">
        <v>14</v>
      </c>
      <c r="K1024" s="31" t="s">
        <v>87</v>
      </c>
      <c r="L1024" s="33">
        <v>5764</v>
      </c>
      <c r="M1024" s="150">
        <v>223165.69753199999</v>
      </c>
      <c r="N1024" s="34">
        <v>-276420</v>
      </c>
      <c r="O1024" s="34">
        <v>108151.51487871891</v>
      </c>
      <c r="P1024" s="30">
        <v>205684.69753199999</v>
      </c>
      <c r="Q1024" s="35">
        <v>17719.225616</v>
      </c>
      <c r="R1024" s="36">
        <v>0</v>
      </c>
      <c r="S1024" s="36">
        <v>12172.016946290387</v>
      </c>
      <c r="T1024" s="36">
        <v>-34.804186325523915</v>
      </c>
      <c r="U1024" s="37">
        <v>12137.278209923898</v>
      </c>
      <c r="V1024" s="38">
        <v>29856.503825923897</v>
      </c>
      <c r="W1024" s="34">
        <v>235541.20135792388</v>
      </c>
      <c r="X1024" s="34">
        <v>22822.531774290401</v>
      </c>
      <c r="Y1024" s="33">
        <v>212718.66958363348</v>
      </c>
      <c r="Z1024" s="144">
        <v>0</v>
      </c>
      <c r="AA1024" s="34">
        <v>15281.092824376803</v>
      </c>
      <c r="AB1024" s="34">
        <v>46672.029956730912</v>
      </c>
      <c r="AC1024" s="34">
        <v>24161.03</v>
      </c>
      <c r="AD1024" s="34">
        <v>546.71499999999992</v>
      </c>
      <c r="AE1024" s="34">
        <v>686.57</v>
      </c>
      <c r="AF1024" s="34">
        <v>87347.437781107714</v>
      </c>
      <c r="AG1024" s="136">
        <v>251483</v>
      </c>
      <c r="AH1024" s="34">
        <v>258939</v>
      </c>
      <c r="AI1024" s="34">
        <v>11544</v>
      </c>
      <c r="AJ1024" s="34">
        <v>19000</v>
      </c>
      <c r="AK1024" s="34">
        <v>7456</v>
      </c>
      <c r="AL1024" s="34">
        <v>239939</v>
      </c>
      <c r="AM1024" s="34">
        <v>239939</v>
      </c>
      <c r="AN1024" s="34">
        <v>0</v>
      </c>
      <c r="AO1024" s="34">
        <v>205684.69753199999</v>
      </c>
      <c r="AP1024" s="34">
        <v>198228.69753199999</v>
      </c>
      <c r="AQ1024" s="34">
        <v>7456</v>
      </c>
      <c r="AR1024" s="34">
        <v>-276420</v>
      </c>
      <c r="AS1024" s="34">
        <v>0</v>
      </c>
    </row>
    <row r="1025" spans="2:45" s="1" customFormat="1" ht="14.25" x14ac:dyDescent="0.2">
      <c r="B1025" s="31" t="s">
        <v>4794</v>
      </c>
      <c r="C1025" s="32" t="s">
        <v>3850</v>
      </c>
      <c r="D1025" s="31" t="s">
        <v>3851</v>
      </c>
      <c r="E1025" s="31" t="s">
        <v>13</v>
      </c>
      <c r="F1025" s="31" t="s">
        <v>11</v>
      </c>
      <c r="G1025" s="31" t="s">
        <v>19</v>
      </c>
      <c r="H1025" s="31" t="s">
        <v>63</v>
      </c>
      <c r="I1025" s="31" t="s">
        <v>10</v>
      </c>
      <c r="J1025" s="31" t="s">
        <v>15</v>
      </c>
      <c r="K1025" s="31" t="s">
        <v>3852</v>
      </c>
      <c r="L1025" s="33">
        <v>41647</v>
      </c>
      <c r="M1025" s="150">
        <v>719629.88651099987</v>
      </c>
      <c r="N1025" s="34">
        <v>200431</v>
      </c>
      <c r="O1025" s="34">
        <v>0</v>
      </c>
      <c r="P1025" s="30">
        <v>620491.88651099987</v>
      </c>
      <c r="Q1025" s="35">
        <v>85810.290024999995</v>
      </c>
      <c r="R1025" s="36">
        <v>0</v>
      </c>
      <c r="S1025" s="36">
        <v>81590.820149745632</v>
      </c>
      <c r="T1025" s="36">
        <v>1703.1798502543679</v>
      </c>
      <c r="U1025" s="37">
        <v>83294.449163164187</v>
      </c>
      <c r="V1025" s="38">
        <v>169104.73918816418</v>
      </c>
      <c r="W1025" s="34">
        <v>789596.62569916411</v>
      </c>
      <c r="X1025" s="34">
        <v>152982.78778074565</v>
      </c>
      <c r="Y1025" s="33">
        <v>636613.83791841846</v>
      </c>
      <c r="Z1025" s="144">
        <v>0</v>
      </c>
      <c r="AA1025" s="34">
        <v>109672.34208542244</v>
      </c>
      <c r="AB1025" s="34">
        <v>546893.01549748518</v>
      </c>
      <c r="AC1025" s="34">
        <v>174572.27</v>
      </c>
      <c r="AD1025" s="34">
        <v>18252.138876373803</v>
      </c>
      <c r="AE1025" s="34">
        <v>2865.7</v>
      </c>
      <c r="AF1025" s="34">
        <v>852255.46645928139</v>
      </c>
      <c r="AG1025" s="136">
        <v>723296</v>
      </c>
      <c r="AH1025" s="34">
        <v>723296</v>
      </c>
      <c r="AI1025" s="34">
        <v>0</v>
      </c>
      <c r="AJ1025" s="34">
        <v>0</v>
      </c>
      <c r="AK1025" s="34">
        <v>0</v>
      </c>
      <c r="AL1025" s="34">
        <v>723296</v>
      </c>
      <c r="AM1025" s="34">
        <v>723296</v>
      </c>
      <c r="AN1025" s="34">
        <v>0</v>
      </c>
      <c r="AO1025" s="34">
        <v>620491.88651099987</v>
      </c>
      <c r="AP1025" s="34">
        <v>620491.88651099987</v>
      </c>
      <c r="AQ1025" s="34">
        <v>0</v>
      </c>
      <c r="AR1025" s="34">
        <v>200431</v>
      </c>
      <c r="AS1025" s="34">
        <v>0</v>
      </c>
    </row>
    <row r="1026" spans="2:45" s="1" customFormat="1" ht="14.25" x14ac:dyDescent="0.2">
      <c r="B1026" s="31" t="s">
        <v>4794</v>
      </c>
      <c r="C1026" s="32" t="s">
        <v>562</v>
      </c>
      <c r="D1026" s="31" t="s">
        <v>563</v>
      </c>
      <c r="E1026" s="31" t="s">
        <v>13</v>
      </c>
      <c r="F1026" s="31" t="s">
        <v>11</v>
      </c>
      <c r="G1026" s="31" t="s">
        <v>19</v>
      </c>
      <c r="H1026" s="31" t="s">
        <v>63</v>
      </c>
      <c r="I1026" s="31" t="s">
        <v>10</v>
      </c>
      <c r="J1026" s="31" t="s">
        <v>14</v>
      </c>
      <c r="K1026" s="31" t="s">
        <v>564</v>
      </c>
      <c r="L1026" s="33">
        <v>7444</v>
      </c>
      <c r="M1026" s="150">
        <v>262015.42675400001</v>
      </c>
      <c r="N1026" s="34">
        <v>-330656</v>
      </c>
      <c r="O1026" s="34">
        <v>173212.59639989107</v>
      </c>
      <c r="P1026" s="30">
        <v>23283.969429399993</v>
      </c>
      <c r="Q1026" s="35">
        <v>22280.745320000002</v>
      </c>
      <c r="R1026" s="36">
        <v>0</v>
      </c>
      <c r="S1026" s="36">
        <v>11770.071049147378</v>
      </c>
      <c r="T1026" s="36">
        <v>115259.06669544929</v>
      </c>
      <c r="U1026" s="37">
        <v>127029.8227496325</v>
      </c>
      <c r="V1026" s="38">
        <v>149310.56806963251</v>
      </c>
      <c r="W1026" s="34">
        <v>172594.53749903251</v>
      </c>
      <c r="X1026" s="34">
        <v>160015.57703563845</v>
      </c>
      <c r="Y1026" s="33">
        <v>12578.960463394062</v>
      </c>
      <c r="Z1026" s="144">
        <v>0</v>
      </c>
      <c r="AA1026" s="34">
        <v>28534.828541892646</v>
      </c>
      <c r="AB1026" s="34">
        <v>40627.325283240018</v>
      </c>
      <c r="AC1026" s="34">
        <v>31203.11</v>
      </c>
      <c r="AD1026" s="34">
        <v>5499.9718491875001</v>
      </c>
      <c r="AE1026" s="34">
        <v>365.6</v>
      </c>
      <c r="AF1026" s="34">
        <v>106230.83567432017</v>
      </c>
      <c r="AG1026" s="136">
        <v>361717</v>
      </c>
      <c r="AH1026" s="34">
        <v>367708.54267539998</v>
      </c>
      <c r="AI1026" s="34">
        <v>20210</v>
      </c>
      <c r="AJ1026" s="34">
        <v>26201.542675400004</v>
      </c>
      <c r="AK1026" s="34">
        <v>5991.5426754000036</v>
      </c>
      <c r="AL1026" s="34">
        <v>341507</v>
      </c>
      <c r="AM1026" s="34">
        <v>341507</v>
      </c>
      <c r="AN1026" s="34">
        <v>0</v>
      </c>
      <c r="AO1026" s="34">
        <v>23283.969429399993</v>
      </c>
      <c r="AP1026" s="34">
        <v>17292.426753999989</v>
      </c>
      <c r="AQ1026" s="34">
        <v>5991.5426754000036</v>
      </c>
      <c r="AR1026" s="34">
        <v>-330656</v>
      </c>
      <c r="AS1026" s="34">
        <v>0</v>
      </c>
    </row>
    <row r="1027" spans="2:45" s="1" customFormat="1" ht="14.25" x14ac:dyDescent="0.2">
      <c r="B1027" s="31" t="s">
        <v>4794</v>
      </c>
      <c r="C1027" s="32" t="s">
        <v>4054</v>
      </c>
      <c r="D1027" s="31" t="s">
        <v>4055</v>
      </c>
      <c r="E1027" s="31" t="s">
        <v>13</v>
      </c>
      <c r="F1027" s="31" t="s">
        <v>11</v>
      </c>
      <c r="G1027" s="31" t="s">
        <v>19</v>
      </c>
      <c r="H1027" s="31" t="s">
        <v>63</v>
      </c>
      <c r="I1027" s="31" t="s">
        <v>10</v>
      </c>
      <c r="J1027" s="31" t="s">
        <v>15</v>
      </c>
      <c r="K1027" s="31" t="s">
        <v>4056</v>
      </c>
      <c r="L1027" s="33">
        <v>32372</v>
      </c>
      <c r="M1027" s="150">
        <v>2502703.6050490001</v>
      </c>
      <c r="N1027" s="34">
        <v>-1751199</v>
      </c>
      <c r="O1027" s="34">
        <v>971299.47070096724</v>
      </c>
      <c r="P1027" s="30">
        <v>1487876.6050490001</v>
      </c>
      <c r="Q1027" s="35">
        <v>209274.560463</v>
      </c>
      <c r="R1027" s="36">
        <v>0</v>
      </c>
      <c r="S1027" s="36">
        <v>88700.658715462632</v>
      </c>
      <c r="T1027" s="36">
        <v>-1294.6740275588672</v>
      </c>
      <c r="U1027" s="37">
        <v>87406.456024958679</v>
      </c>
      <c r="V1027" s="38">
        <v>296681.01648795867</v>
      </c>
      <c r="W1027" s="34">
        <v>1784557.6215369587</v>
      </c>
      <c r="X1027" s="34">
        <v>166313.73509146227</v>
      </c>
      <c r="Y1027" s="33">
        <v>1618243.8864454965</v>
      </c>
      <c r="Z1027" s="144">
        <v>0</v>
      </c>
      <c r="AA1027" s="34">
        <v>285849.21387826465</v>
      </c>
      <c r="AB1027" s="34">
        <v>348372.37022341468</v>
      </c>
      <c r="AC1027" s="34">
        <v>135694.13</v>
      </c>
      <c r="AD1027" s="34">
        <v>15869.915000000001</v>
      </c>
      <c r="AE1027" s="34">
        <v>60446.07</v>
      </c>
      <c r="AF1027" s="34">
        <v>846231.69910167926</v>
      </c>
      <c r="AG1027" s="136">
        <v>1792351</v>
      </c>
      <c r="AH1027" s="34">
        <v>1792351</v>
      </c>
      <c r="AI1027" s="34">
        <v>204069</v>
      </c>
      <c r="AJ1027" s="34">
        <v>204069</v>
      </c>
      <c r="AK1027" s="34">
        <v>0</v>
      </c>
      <c r="AL1027" s="34">
        <v>1588282</v>
      </c>
      <c r="AM1027" s="34">
        <v>1588282</v>
      </c>
      <c r="AN1027" s="34">
        <v>0</v>
      </c>
      <c r="AO1027" s="34">
        <v>1487876.6050490001</v>
      </c>
      <c r="AP1027" s="34">
        <v>1487876.6050490001</v>
      </c>
      <c r="AQ1027" s="34">
        <v>0</v>
      </c>
      <c r="AR1027" s="34">
        <v>-1751199</v>
      </c>
      <c r="AS1027" s="34">
        <v>0</v>
      </c>
    </row>
    <row r="1028" spans="2:45" s="1" customFormat="1" ht="14.25" x14ac:dyDescent="0.2">
      <c r="B1028" s="31" t="s">
        <v>4794</v>
      </c>
      <c r="C1028" s="32" t="s">
        <v>3904</v>
      </c>
      <c r="D1028" s="31" t="s">
        <v>3905</v>
      </c>
      <c r="E1028" s="31" t="s">
        <v>13</v>
      </c>
      <c r="F1028" s="31" t="s">
        <v>11</v>
      </c>
      <c r="G1028" s="31" t="s">
        <v>19</v>
      </c>
      <c r="H1028" s="31" t="s">
        <v>63</v>
      </c>
      <c r="I1028" s="31" t="s">
        <v>10</v>
      </c>
      <c r="J1028" s="31" t="s">
        <v>14</v>
      </c>
      <c r="K1028" s="31" t="s">
        <v>3906</v>
      </c>
      <c r="L1028" s="33">
        <v>6689</v>
      </c>
      <c r="M1028" s="150">
        <v>260765.97614300001</v>
      </c>
      <c r="N1028" s="34">
        <v>-153386.79999999999</v>
      </c>
      <c r="O1028" s="34">
        <v>76976.494939335986</v>
      </c>
      <c r="P1028" s="30">
        <v>305395.67614300002</v>
      </c>
      <c r="Q1028" s="35">
        <v>16607.883716</v>
      </c>
      <c r="R1028" s="36">
        <v>0</v>
      </c>
      <c r="S1028" s="36">
        <v>14787.490533719965</v>
      </c>
      <c r="T1028" s="36">
        <v>-76.172174415938571</v>
      </c>
      <c r="U1028" s="37">
        <v>14711.397690135826</v>
      </c>
      <c r="V1028" s="38">
        <v>31319.281406135826</v>
      </c>
      <c r="W1028" s="34">
        <v>336714.95754913584</v>
      </c>
      <c r="X1028" s="34">
        <v>27726.544750719971</v>
      </c>
      <c r="Y1028" s="33">
        <v>308988.41279841587</v>
      </c>
      <c r="Z1028" s="144">
        <v>0</v>
      </c>
      <c r="AA1028" s="34">
        <v>8643.216803983938</v>
      </c>
      <c r="AB1028" s="34">
        <v>40817.574931136784</v>
      </c>
      <c r="AC1028" s="34">
        <v>28038.37</v>
      </c>
      <c r="AD1028" s="34">
        <v>4560.0921983517601</v>
      </c>
      <c r="AE1028" s="34">
        <v>0</v>
      </c>
      <c r="AF1028" s="34">
        <v>82059.253933472486</v>
      </c>
      <c r="AG1028" s="136">
        <v>223854</v>
      </c>
      <c r="AH1028" s="34">
        <v>235629.5</v>
      </c>
      <c r="AI1028" s="34">
        <v>8597</v>
      </c>
      <c r="AJ1028" s="34">
        <v>20372.5</v>
      </c>
      <c r="AK1028" s="34">
        <v>11775.5</v>
      </c>
      <c r="AL1028" s="34">
        <v>215257</v>
      </c>
      <c r="AM1028" s="34">
        <v>215257</v>
      </c>
      <c r="AN1028" s="34">
        <v>0</v>
      </c>
      <c r="AO1028" s="34">
        <v>305395.67614300002</v>
      </c>
      <c r="AP1028" s="34">
        <v>293620.17614300002</v>
      </c>
      <c r="AQ1028" s="34">
        <v>11775.5</v>
      </c>
      <c r="AR1028" s="34">
        <v>-163104</v>
      </c>
      <c r="AS1028" s="34">
        <v>9717.2000000000116</v>
      </c>
    </row>
    <row r="1029" spans="2:45" s="1" customFormat="1" ht="14.25" x14ac:dyDescent="0.2">
      <c r="B1029" s="31" t="s">
        <v>4794</v>
      </c>
      <c r="C1029" s="32" t="s">
        <v>2284</v>
      </c>
      <c r="D1029" s="31" t="s">
        <v>2285</v>
      </c>
      <c r="E1029" s="31" t="s">
        <v>13</v>
      </c>
      <c r="F1029" s="31" t="s">
        <v>11</v>
      </c>
      <c r="G1029" s="31" t="s">
        <v>19</v>
      </c>
      <c r="H1029" s="31" t="s">
        <v>63</v>
      </c>
      <c r="I1029" s="31" t="s">
        <v>10</v>
      </c>
      <c r="J1029" s="31" t="s">
        <v>15</v>
      </c>
      <c r="K1029" s="31" t="s">
        <v>2286</v>
      </c>
      <c r="L1029" s="33">
        <v>38095</v>
      </c>
      <c r="M1029" s="150">
        <v>1617944.3692720002</v>
      </c>
      <c r="N1029" s="34">
        <v>-1663428</v>
      </c>
      <c r="O1029" s="34">
        <v>928119.79834170663</v>
      </c>
      <c r="P1029" s="30">
        <v>469676.36927200016</v>
      </c>
      <c r="Q1029" s="35">
        <v>128131.43928999999</v>
      </c>
      <c r="R1029" s="36">
        <v>0</v>
      </c>
      <c r="S1029" s="36">
        <v>82505.705637745967</v>
      </c>
      <c r="T1029" s="36">
        <v>328444.99140349607</v>
      </c>
      <c r="U1029" s="37">
        <v>410952.91309420392</v>
      </c>
      <c r="V1029" s="38">
        <v>539084.35238420393</v>
      </c>
      <c r="W1029" s="34">
        <v>1008760.7216562041</v>
      </c>
      <c r="X1029" s="34">
        <v>557202.68028345262</v>
      </c>
      <c r="Y1029" s="33">
        <v>451558.04137275147</v>
      </c>
      <c r="Z1029" s="144">
        <v>0</v>
      </c>
      <c r="AA1029" s="34">
        <v>124045.6048554403</v>
      </c>
      <c r="AB1029" s="34">
        <v>361964.83600519574</v>
      </c>
      <c r="AC1029" s="34">
        <v>159683.31</v>
      </c>
      <c r="AD1029" s="34">
        <v>47489.88117752262</v>
      </c>
      <c r="AE1029" s="34">
        <v>1678.18</v>
      </c>
      <c r="AF1029" s="34">
        <v>694861.81203815877</v>
      </c>
      <c r="AG1029" s="136">
        <v>1108695</v>
      </c>
      <c r="AH1029" s="34">
        <v>1108695</v>
      </c>
      <c r="AI1029" s="34">
        <v>123000</v>
      </c>
      <c r="AJ1029" s="34">
        <v>123000</v>
      </c>
      <c r="AK1029" s="34">
        <v>0</v>
      </c>
      <c r="AL1029" s="34">
        <v>985695</v>
      </c>
      <c r="AM1029" s="34">
        <v>985695</v>
      </c>
      <c r="AN1029" s="34">
        <v>0</v>
      </c>
      <c r="AO1029" s="34">
        <v>469676.36927200016</v>
      </c>
      <c r="AP1029" s="34">
        <v>469676.36927200016</v>
      </c>
      <c r="AQ1029" s="34">
        <v>0</v>
      </c>
      <c r="AR1029" s="34">
        <v>-1663428</v>
      </c>
      <c r="AS1029" s="34">
        <v>0</v>
      </c>
    </row>
    <row r="1030" spans="2:45" s="1" customFormat="1" ht="14.25" x14ac:dyDescent="0.2">
      <c r="B1030" s="31" t="s">
        <v>4794</v>
      </c>
      <c r="C1030" s="32" t="s">
        <v>1427</v>
      </c>
      <c r="D1030" s="31" t="s">
        <v>1428</v>
      </c>
      <c r="E1030" s="31" t="s">
        <v>13</v>
      </c>
      <c r="F1030" s="31" t="s">
        <v>11</v>
      </c>
      <c r="G1030" s="31" t="s">
        <v>19</v>
      </c>
      <c r="H1030" s="31" t="s">
        <v>63</v>
      </c>
      <c r="I1030" s="31" t="s">
        <v>10</v>
      </c>
      <c r="J1030" s="31" t="s">
        <v>14</v>
      </c>
      <c r="K1030" s="31" t="s">
        <v>1429</v>
      </c>
      <c r="L1030" s="33">
        <v>8261</v>
      </c>
      <c r="M1030" s="150">
        <v>297731.572293</v>
      </c>
      <c r="N1030" s="34">
        <v>-245122</v>
      </c>
      <c r="O1030" s="34">
        <v>168884.90507710449</v>
      </c>
      <c r="P1030" s="30">
        <v>195136.72952230001</v>
      </c>
      <c r="Q1030" s="35">
        <v>36216.845616999999</v>
      </c>
      <c r="R1030" s="36">
        <v>0</v>
      </c>
      <c r="S1030" s="36">
        <v>22095.464302865632</v>
      </c>
      <c r="T1030" s="36">
        <v>-301.20308354141525</v>
      </c>
      <c r="U1030" s="37">
        <v>21794.378744948281</v>
      </c>
      <c r="V1030" s="38">
        <v>58011.224361948276</v>
      </c>
      <c r="W1030" s="34">
        <v>253147.95388424827</v>
      </c>
      <c r="X1030" s="34">
        <v>41428.995567865641</v>
      </c>
      <c r="Y1030" s="33">
        <v>211718.95831638263</v>
      </c>
      <c r="Z1030" s="144">
        <v>0</v>
      </c>
      <c r="AA1030" s="34">
        <v>16533.392127846299</v>
      </c>
      <c r="AB1030" s="34">
        <v>52222.241266608056</v>
      </c>
      <c r="AC1030" s="34">
        <v>34627.74</v>
      </c>
      <c r="AD1030" s="34">
        <v>3055.2755566945002</v>
      </c>
      <c r="AE1030" s="34">
        <v>2085.21</v>
      </c>
      <c r="AF1030" s="34">
        <v>108523.85895114887</v>
      </c>
      <c r="AG1030" s="136">
        <v>180485</v>
      </c>
      <c r="AH1030" s="34">
        <v>210258.15722930001</v>
      </c>
      <c r="AI1030" s="34">
        <v>0</v>
      </c>
      <c r="AJ1030" s="34">
        <v>29773.157229300003</v>
      </c>
      <c r="AK1030" s="34">
        <v>29773.157229300003</v>
      </c>
      <c r="AL1030" s="34">
        <v>180485</v>
      </c>
      <c r="AM1030" s="34">
        <v>180485</v>
      </c>
      <c r="AN1030" s="34">
        <v>0</v>
      </c>
      <c r="AO1030" s="34">
        <v>195136.72952230001</v>
      </c>
      <c r="AP1030" s="34">
        <v>165363.572293</v>
      </c>
      <c r="AQ1030" s="34">
        <v>29773.157229300006</v>
      </c>
      <c r="AR1030" s="34">
        <v>-245122</v>
      </c>
      <c r="AS1030" s="34">
        <v>0</v>
      </c>
    </row>
    <row r="1031" spans="2:45" s="1" customFormat="1" ht="14.25" x14ac:dyDescent="0.2">
      <c r="B1031" s="31" t="s">
        <v>4794</v>
      </c>
      <c r="C1031" s="32" t="s">
        <v>4278</v>
      </c>
      <c r="D1031" s="31" t="s">
        <v>4279</v>
      </c>
      <c r="E1031" s="31" t="s">
        <v>13</v>
      </c>
      <c r="F1031" s="31" t="s">
        <v>11</v>
      </c>
      <c r="G1031" s="31" t="s">
        <v>19</v>
      </c>
      <c r="H1031" s="31" t="s">
        <v>63</v>
      </c>
      <c r="I1031" s="31" t="s">
        <v>10</v>
      </c>
      <c r="J1031" s="31" t="s">
        <v>12</v>
      </c>
      <c r="K1031" s="31" t="s">
        <v>4280</v>
      </c>
      <c r="L1031" s="33">
        <v>4399</v>
      </c>
      <c r="M1031" s="150">
        <v>136296.100695</v>
      </c>
      <c r="N1031" s="34">
        <v>-94901</v>
      </c>
      <c r="O1031" s="34">
        <v>39147.299429900551</v>
      </c>
      <c r="P1031" s="30">
        <v>142190.100695</v>
      </c>
      <c r="Q1031" s="35">
        <v>14644.283170000001</v>
      </c>
      <c r="R1031" s="36">
        <v>0</v>
      </c>
      <c r="S1031" s="36">
        <v>9636.8373622894142</v>
      </c>
      <c r="T1031" s="36">
        <v>-45.332738559285644</v>
      </c>
      <c r="U1031" s="37">
        <v>9591.5563459498098</v>
      </c>
      <c r="V1031" s="38">
        <v>24235.83951594981</v>
      </c>
      <c r="W1031" s="34">
        <v>166425.9402109498</v>
      </c>
      <c r="X1031" s="34">
        <v>18069.070054289361</v>
      </c>
      <c r="Y1031" s="33">
        <v>148356.87015666044</v>
      </c>
      <c r="Z1031" s="144">
        <v>0</v>
      </c>
      <c r="AA1031" s="34">
        <v>4069.5041492390501</v>
      </c>
      <c r="AB1031" s="34">
        <v>20573.609317670725</v>
      </c>
      <c r="AC1031" s="34">
        <v>18439.349999999999</v>
      </c>
      <c r="AD1031" s="34">
        <v>1586.3183326624996</v>
      </c>
      <c r="AE1031" s="34">
        <v>0</v>
      </c>
      <c r="AF1031" s="34">
        <v>44668.781799572273</v>
      </c>
      <c r="AG1031" s="136">
        <v>107500</v>
      </c>
      <c r="AH1031" s="34">
        <v>119706</v>
      </c>
      <c r="AI1031" s="34">
        <v>0</v>
      </c>
      <c r="AJ1031" s="34">
        <v>12206</v>
      </c>
      <c r="AK1031" s="34">
        <v>12206</v>
      </c>
      <c r="AL1031" s="34">
        <v>107500</v>
      </c>
      <c r="AM1031" s="34">
        <v>107500</v>
      </c>
      <c r="AN1031" s="34">
        <v>0</v>
      </c>
      <c r="AO1031" s="34">
        <v>142190.100695</v>
      </c>
      <c r="AP1031" s="34">
        <v>129984.100695</v>
      </c>
      <c r="AQ1031" s="34">
        <v>12206</v>
      </c>
      <c r="AR1031" s="34">
        <v>-94901</v>
      </c>
      <c r="AS1031" s="34">
        <v>0</v>
      </c>
    </row>
    <row r="1032" spans="2:45" s="1" customFormat="1" ht="14.25" x14ac:dyDescent="0.2">
      <c r="B1032" s="31" t="s">
        <v>4794</v>
      </c>
      <c r="C1032" s="32" t="s">
        <v>1982</v>
      </c>
      <c r="D1032" s="31" t="s">
        <v>1983</v>
      </c>
      <c r="E1032" s="31" t="s">
        <v>13</v>
      </c>
      <c r="F1032" s="31" t="s">
        <v>11</v>
      </c>
      <c r="G1032" s="31" t="s">
        <v>19</v>
      </c>
      <c r="H1032" s="31" t="s">
        <v>63</v>
      </c>
      <c r="I1032" s="31" t="s">
        <v>10</v>
      </c>
      <c r="J1032" s="31" t="s">
        <v>14</v>
      </c>
      <c r="K1032" s="31" t="s">
        <v>1984</v>
      </c>
      <c r="L1032" s="33">
        <v>5006</v>
      </c>
      <c r="M1032" s="150">
        <v>159598.96520599999</v>
      </c>
      <c r="N1032" s="34">
        <v>-181225</v>
      </c>
      <c r="O1032" s="34">
        <v>69554.095731649271</v>
      </c>
      <c r="P1032" s="30">
        <v>81783.965205999993</v>
      </c>
      <c r="Q1032" s="35">
        <v>15427.323179999999</v>
      </c>
      <c r="R1032" s="36">
        <v>0</v>
      </c>
      <c r="S1032" s="36">
        <v>11449.211156575826</v>
      </c>
      <c r="T1032" s="36">
        <v>-77.670261894058058</v>
      </c>
      <c r="U1032" s="37">
        <v>11371.602215752795</v>
      </c>
      <c r="V1032" s="38">
        <v>26798.925395752794</v>
      </c>
      <c r="W1032" s="34">
        <v>108582.89060175279</v>
      </c>
      <c r="X1032" s="34">
        <v>21467.270918575843</v>
      </c>
      <c r="Y1032" s="33">
        <v>87115.619683176948</v>
      </c>
      <c r="Z1032" s="144">
        <v>0</v>
      </c>
      <c r="AA1032" s="34">
        <v>5858.2060502058548</v>
      </c>
      <c r="AB1032" s="34">
        <v>34359.772853386603</v>
      </c>
      <c r="AC1032" s="34">
        <v>20983.72</v>
      </c>
      <c r="AD1032" s="34">
        <v>1769.3004611250001</v>
      </c>
      <c r="AE1032" s="34">
        <v>0</v>
      </c>
      <c r="AF1032" s="34">
        <v>62970.999364717456</v>
      </c>
      <c r="AG1032" s="136">
        <v>102030</v>
      </c>
      <c r="AH1032" s="34">
        <v>111030</v>
      </c>
      <c r="AI1032" s="34">
        <v>0</v>
      </c>
      <c r="AJ1032" s="34">
        <v>9000</v>
      </c>
      <c r="AK1032" s="34">
        <v>9000</v>
      </c>
      <c r="AL1032" s="34">
        <v>102030</v>
      </c>
      <c r="AM1032" s="34">
        <v>102030</v>
      </c>
      <c r="AN1032" s="34">
        <v>0</v>
      </c>
      <c r="AO1032" s="34">
        <v>81783.965205999993</v>
      </c>
      <c r="AP1032" s="34">
        <v>72783.965205999993</v>
      </c>
      <c r="AQ1032" s="34">
        <v>9000</v>
      </c>
      <c r="AR1032" s="34">
        <v>-181225</v>
      </c>
      <c r="AS1032" s="34">
        <v>0</v>
      </c>
    </row>
    <row r="1033" spans="2:45" s="1" customFormat="1" ht="14.25" x14ac:dyDescent="0.2">
      <c r="B1033" s="31" t="s">
        <v>4794</v>
      </c>
      <c r="C1033" s="32" t="s">
        <v>4787</v>
      </c>
      <c r="D1033" s="31" t="s">
        <v>4788</v>
      </c>
      <c r="E1033" s="31" t="s">
        <v>13</v>
      </c>
      <c r="F1033" s="31" t="s">
        <v>11</v>
      </c>
      <c r="G1033" s="31" t="s">
        <v>19</v>
      </c>
      <c r="H1033" s="31" t="s">
        <v>63</v>
      </c>
      <c r="I1033" s="31" t="s">
        <v>10</v>
      </c>
      <c r="J1033" s="31" t="s">
        <v>16</v>
      </c>
      <c r="K1033" s="31" t="s">
        <v>4789</v>
      </c>
      <c r="L1033" s="33">
        <v>12355</v>
      </c>
      <c r="M1033" s="150">
        <v>587536.83092599991</v>
      </c>
      <c r="N1033" s="34">
        <v>-725643.5</v>
      </c>
      <c r="O1033" s="34">
        <v>383255.0606223481</v>
      </c>
      <c r="P1033" s="30">
        <v>377369.03092599986</v>
      </c>
      <c r="Q1033" s="35">
        <v>56265.012161999999</v>
      </c>
      <c r="R1033" s="36">
        <v>0</v>
      </c>
      <c r="S1033" s="36">
        <v>26443.783065153013</v>
      </c>
      <c r="T1033" s="36">
        <v>-93.697703445857769</v>
      </c>
      <c r="U1033" s="37">
        <v>26350.227454627631</v>
      </c>
      <c r="V1033" s="38">
        <v>82615.23961662763</v>
      </c>
      <c r="W1033" s="34">
        <v>459984.27054262749</v>
      </c>
      <c r="X1033" s="34">
        <v>49582.093247152981</v>
      </c>
      <c r="Y1033" s="33">
        <v>410402.17729547451</v>
      </c>
      <c r="Z1033" s="144">
        <v>0</v>
      </c>
      <c r="AA1033" s="34">
        <v>82380.065902350892</v>
      </c>
      <c r="AB1033" s="34">
        <v>87009.43625970697</v>
      </c>
      <c r="AC1033" s="34">
        <v>51788.61</v>
      </c>
      <c r="AD1033" s="34">
        <v>4062.2020229865848</v>
      </c>
      <c r="AE1033" s="34">
        <v>326.5</v>
      </c>
      <c r="AF1033" s="34">
        <v>225566.81418504441</v>
      </c>
      <c r="AG1033" s="136">
        <v>501714</v>
      </c>
      <c r="AH1033" s="34">
        <v>540496.69999999995</v>
      </c>
      <c r="AI1033" s="34">
        <v>0</v>
      </c>
      <c r="AJ1033" s="34">
        <v>38782.700000000004</v>
      </c>
      <c r="AK1033" s="34">
        <v>38782.700000000004</v>
      </c>
      <c r="AL1033" s="34">
        <v>501714</v>
      </c>
      <c r="AM1033" s="34">
        <v>501714</v>
      </c>
      <c r="AN1033" s="34">
        <v>0</v>
      </c>
      <c r="AO1033" s="34">
        <v>377369.03092599986</v>
      </c>
      <c r="AP1033" s="34">
        <v>338586.33092599985</v>
      </c>
      <c r="AQ1033" s="34">
        <v>38782.700000000012</v>
      </c>
      <c r="AR1033" s="34">
        <v>-725643.5</v>
      </c>
      <c r="AS1033" s="34">
        <v>0</v>
      </c>
    </row>
    <row r="1034" spans="2:45" s="1" customFormat="1" ht="14.25" x14ac:dyDescent="0.2">
      <c r="B1034" s="31" t="s">
        <v>4794</v>
      </c>
      <c r="C1034" s="32" t="s">
        <v>4754</v>
      </c>
      <c r="D1034" s="31" t="s">
        <v>4755</v>
      </c>
      <c r="E1034" s="31" t="s">
        <v>13</v>
      </c>
      <c r="F1034" s="31" t="s">
        <v>11</v>
      </c>
      <c r="G1034" s="31" t="s">
        <v>19</v>
      </c>
      <c r="H1034" s="31" t="s">
        <v>63</v>
      </c>
      <c r="I1034" s="31" t="s">
        <v>10</v>
      </c>
      <c r="J1034" s="31" t="s">
        <v>15</v>
      </c>
      <c r="K1034" s="31" t="s">
        <v>4756</v>
      </c>
      <c r="L1034" s="33">
        <v>35597</v>
      </c>
      <c r="M1034" s="150">
        <v>2190628.877105</v>
      </c>
      <c r="N1034" s="34">
        <v>-491850</v>
      </c>
      <c r="O1034" s="34">
        <v>201793.35505631199</v>
      </c>
      <c r="P1034" s="30">
        <v>1668588.6771050002</v>
      </c>
      <c r="Q1034" s="35">
        <v>199404.20452500001</v>
      </c>
      <c r="R1034" s="36">
        <v>0</v>
      </c>
      <c r="S1034" s="36">
        <v>144972.47200119853</v>
      </c>
      <c r="T1034" s="36">
        <v>-3987.1616750661051</v>
      </c>
      <c r="U1034" s="37">
        <v>140986.07058987403</v>
      </c>
      <c r="V1034" s="38">
        <v>340390.27511487401</v>
      </c>
      <c r="W1034" s="34">
        <v>2008978.9522198741</v>
      </c>
      <c r="X1034" s="34">
        <v>271823.3850021984</v>
      </c>
      <c r="Y1034" s="33">
        <v>1737155.5672176757</v>
      </c>
      <c r="Z1034" s="144">
        <v>0</v>
      </c>
      <c r="AA1034" s="34">
        <v>128700.2256356865</v>
      </c>
      <c r="AB1034" s="34">
        <v>400302.64271400339</v>
      </c>
      <c r="AC1034" s="34">
        <v>149212.41</v>
      </c>
      <c r="AD1034" s="34">
        <v>30766.496962966739</v>
      </c>
      <c r="AE1034" s="34">
        <v>20211.68</v>
      </c>
      <c r="AF1034" s="34">
        <v>729193.4553126567</v>
      </c>
      <c r="AG1034" s="136">
        <v>539067</v>
      </c>
      <c r="AH1034" s="34">
        <v>694261.8</v>
      </c>
      <c r="AI1034" s="34">
        <v>0</v>
      </c>
      <c r="AJ1034" s="34">
        <v>155194.80000000002</v>
      </c>
      <c r="AK1034" s="34">
        <v>155194.80000000002</v>
      </c>
      <c r="AL1034" s="34">
        <v>539067</v>
      </c>
      <c r="AM1034" s="34">
        <v>539067</v>
      </c>
      <c r="AN1034" s="34">
        <v>0</v>
      </c>
      <c r="AO1034" s="34">
        <v>1668588.6771050002</v>
      </c>
      <c r="AP1034" s="34">
        <v>1513393.8771050002</v>
      </c>
      <c r="AQ1034" s="34">
        <v>155194.80000000005</v>
      </c>
      <c r="AR1034" s="34">
        <v>-491850</v>
      </c>
      <c r="AS1034" s="34">
        <v>0</v>
      </c>
    </row>
    <row r="1035" spans="2:45" s="1" customFormat="1" ht="14.25" x14ac:dyDescent="0.2">
      <c r="B1035" s="31" t="s">
        <v>4794</v>
      </c>
      <c r="C1035" s="32" t="s">
        <v>3509</v>
      </c>
      <c r="D1035" s="31" t="s">
        <v>3510</v>
      </c>
      <c r="E1035" s="31" t="s">
        <v>13</v>
      </c>
      <c r="F1035" s="31" t="s">
        <v>11</v>
      </c>
      <c r="G1035" s="31" t="s">
        <v>19</v>
      </c>
      <c r="H1035" s="31" t="s">
        <v>63</v>
      </c>
      <c r="I1035" s="31" t="s">
        <v>10</v>
      </c>
      <c r="J1035" s="31" t="s">
        <v>15</v>
      </c>
      <c r="K1035" s="31" t="s">
        <v>3511</v>
      </c>
      <c r="L1035" s="33">
        <v>21678</v>
      </c>
      <c r="M1035" s="150">
        <v>830613.49326300004</v>
      </c>
      <c r="N1035" s="34">
        <v>-1016247</v>
      </c>
      <c r="O1035" s="34">
        <v>733790.01367959601</v>
      </c>
      <c r="P1035" s="30">
        <v>319937.84258930001</v>
      </c>
      <c r="Q1035" s="35">
        <v>76044.629134999996</v>
      </c>
      <c r="R1035" s="36">
        <v>0</v>
      </c>
      <c r="S1035" s="36">
        <v>42396.604733730572</v>
      </c>
      <c r="T1035" s="36">
        <v>306657.45786682487</v>
      </c>
      <c r="U1035" s="37">
        <v>349055.94487571612</v>
      </c>
      <c r="V1035" s="38">
        <v>425100.57401071611</v>
      </c>
      <c r="W1035" s="34">
        <v>745038.41660001618</v>
      </c>
      <c r="X1035" s="34">
        <v>454398.20497302659</v>
      </c>
      <c r="Y1035" s="33">
        <v>290640.21162698959</v>
      </c>
      <c r="Z1035" s="144">
        <v>0</v>
      </c>
      <c r="AA1035" s="34">
        <v>72033.239357751299</v>
      </c>
      <c r="AB1035" s="34">
        <v>160831.89288478511</v>
      </c>
      <c r="AC1035" s="34">
        <v>90867.95</v>
      </c>
      <c r="AD1035" s="34">
        <v>3127.8030675834752</v>
      </c>
      <c r="AE1035" s="34">
        <v>196.67</v>
      </c>
      <c r="AF1035" s="34">
        <v>327057.55531011987</v>
      </c>
      <c r="AG1035" s="136">
        <v>595415</v>
      </c>
      <c r="AH1035" s="34">
        <v>678476.34932629997</v>
      </c>
      <c r="AI1035" s="34">
        <v>0</v>
      </c>
      <c r="AJ1035" s="34">
        <v>83061.349326300013</v>
      </c>
      <c r="AK1035" s="34">
        <v>83061.349326300013</v>
      </c>
      <c r="AL1035" s="34">
        <v>595415</v>
      </c>
      <c r="AM1035" s="34">
        <v>595415</v>
      </c>
      <c r="AN1035" s="34">
        <v>0</v>
      </c>
      <c r="AO1035" s="34">
        <v>319937.84258930001</v>
      </c>
      <c r="AP1035" s="34">
        <v>236876.49326299998</v>
      </c>
      <c r="AQ1035" s="34">
        <v>83061.349326300027</v>
      </c>
      <c r="AR1035" s="34">
        <v>-1016247</v>
      </c>
      <c r="AS1035" s="34">
        <v>0</v>
      </c>
    </row>
    <row r="1036" spans="2:45" s="1" customFormat="1" ht="14.25" x14ac:dyDescent="0.2">
      <c r="B1036" s="31" t="s">
        <v>4794</v>
      </c>
      <c r="C1036" s="32" t="s">
        <v>192</v>
      </c>
      <c r="D1036" s="31" t="s">
        <v>193</v>
      </c>
      <c r="E1036" s="31" t="s">
        <v>13</v>
      </c>
      <c r="F1036" s="31" t="s">
        <v>11</v>
      </c>
      <c r="G1036" s="31" t="s">
        <v>19</v>
      </c>
      <c r="H1036" s="31" t="s">
        <v>63</v>
      </c>
      <c r="I1036" s="31" t="s">
        <v>10</v>
      </c>
      <c r="J1036" s="31" t="s">
        <v>149</v>
      </c>
      <c r="K1036" s="31" t="s">
        <v>194</v>
      </c>
      <c r="L1036" s="33">
        <v>81706</v>
      </c>
      <c r="M1036" s="150">
        <v>3350262.4630650003</v>
      </c>
      <c r="N1036" s="34">
        <v>-4378293</v>
      </c>
      <c r="O1036" s="34">
        <v>1736205.0410847631</v>
      </c>
      <c r="P1036" s="30">
        <v>2296985.7093715002</v>
      </c>
      <c r="Q1036" s="35">
        <v>303434.72394599998</v>
      </c>
      <c r="R1036" s="36">
        <v>0</v>
      </c>
      <c r="S1036" s="36">
        <v>179677.92022064046</v>
      </c>
      <c r="T1036" s="36">
        <v>-879.04848059697542</v>
      </c>
      <c r="U1036" s="37">
        <v>178799.83591353719</v>
      </c>
      <c r="V1036" s="38">
        <v>482234.55985953717</v>
      </c>
      <c r="W1036" s="34">
        <v>2779220.2692310372</v>
      </c>
      <c r="X1036" s="34">
        <v>336896.1004136405</v>
      </c>
      <c r="Y1036" s="33">
        <v>2442324.1688173967</v>
      </c>
      <c r="Z1036" s="144">
        <v>485933.61613063148</v>
      </c>
      <c r="AA1036" s="34">
        <v>299059.16292115464</v>
      </c>
      <c r="AB1036" s="34">
        <v>862550.93942863389</v>
      </c>
      <c r="AC1036" s="34">
        <v>342488.1</v>
      </c>
      <c r="AD1036" s="34">
        <v>60940.156977337647</v>
      </c>
      <c r="AE1036" s="34">
        <v>44220.39</v>
      </c>
      <c r="AF1036" s="34">
        <v>2095192.3654577574</v>
      </c>
      <c r="AG1036" s="136">
        <v>3465539</v>
      </c>
      <c r="AH1036" s="34">
        <v>3710141.2463064999</v>
      </c>
      <c r="AI1036" s="34">
        <v>90424</v>
      </c>
      <c r="AJ1036" s="34">
        <v>335026.24630650005</v>
      </c>
      <c r="AK1036" s="34">
        <v>244602.24630650005</v>
      </c>
      <c r="AL1036" s="34">
        <v>3375115</v>
      </c>
      <c r="AM1036" s="34">
        <v>3375115</v>
      </c>
      <c r="AN1036" s="34">
        <v>0</v>
      </c>
      <c r="AO1036" s="34">
        <v>2296985.7093715002</v>
      </c>
      <c r="AP1036" s="34">
        <v>2052383.4630650003</v>
      </c>
      <c r="AQ1036" s="34">
        <v>244602.24630649993</v>
      </c>
      <c r="AR1036" s="34">
        <v>-4378293</v>
      </c>
      <c r="AS1036" s="34">
        <v>0</v>
      </c>
    </row>
    <row r="1037" spans="2:45" s="1" customFormat="1" ht="14.25" x14ac:dyDescent="0.2">
      <c r="B1037" s="31" t="s">
        <v>4794</v>
      </c>
      <c r="C1037" s="32" t="s">
        <v>686</v>
      </c>
      <c r="D1037" s="31" t="s">
        <v>687</v>
      </c>
      <c r="E1037" s="31" t="s">
        <v>13</v>
      </c>
      <c r="F1037" s="31" t="s">
        <v>11</v>
      </c>
      <c r="G1037" s="31" t="s">
        <v>19</v>
      </c>
      <c r="H1037" s="31" t="s">
        <v>63</v>
      </c>
      <c r="I1037" s="31" t="s">
        <v>10</v>
      </c>
      <c r="J1037" s="31" t="s">
        <v>14</v>
      </c>
      <c r="K1037" s="31" t="s">
        <v>688</v>
      </c>
      <c r="L1037" s="33">
        <v>7369</v>
      </c>
      <c r="M1037" s="150">
        <v>435057.77571200003</v>
      </c>
      <c r="N1037" s="34">
        <v>-359001.59999999998</v>
      </c>
      <c r="O1037" s="34">
        <v>168819.03935646979</v>
      </c>
      <c r="P1037" s="30">
        <v>307385.17571200005</v>
      </c>
      <c r="Q1037" s="35">
        <v>29099.143618999999</v>
      </c>
      <c r="R1037" s="36">
        <v>0</v>
      </c>
      <c r="S1037" s="36">
        <v>12515.09883429052</v>
      </c>
      <c r="T1037" s="36">
        <v>2222.9011657094798</v>
      </c>
      <c r="U1037" s="37">
        <v>14738.079474712631</v>
      </c>
      <c r="V1037" s="38">
        <v>43837.22309371263</v>
      </c>
      <c r="W1037" s="34">
        <v>351222.3988057127</v>
      </c>
      <c r="X1037" s="34">
        <v>23465.810314290575</v>
      </c>
      <c r="Y1037" s="33">
        <v>327756.58849142212</v>
      </c>
      <c r="Z1037" s="144">
        <v>0</v>
      </c>
      <c r="AA1037" s="34">
        <v>9685.848297244811</v>
      </c>
      <c r="AB1037" s="34">
        <v>61172.11034121937</v>
      </c>
      <c r="AC1037" s="34">
        <v>30888.73</v>
      </c>
      <c r="AD1037" s="34">
        <v>9187.6460679561296</v>
      </c>
      <c r="AE1037" s="34">
        <v>5146.04</v>
      </c>
      <c r="AF1037" s="34">
        <v>116080.37470642031</v>
      </c>
      <c r="AG1037" s="136">
        <v>439462</v>
      </c>
      <c r="AH1037" s="34">
        <v>439462</v>
      </c>
      <c r="AI1037" s="34">
        <v>46431</v>
      </c>
      <c r="AJ1037" s="34">
        <v>46431</v>
      </c>
      <c r="AK1037" s="34">
        <v>0</v>
      </c>
      <c r="AL1037" s="34">
        <v>393031</v>
      </c>
      <c r="AM1037" s="34">
        <v>393031</v>
      </c>
      <c r="AN1037" s="34">
        <v>0</v>
      </c>
      <c r="AO1037" s="34">
        <v>307385.17571200005</v>
      </c>
      <c r="AP1037" s="34">
        <v>307385.17571200005</v>
      </c>
      <c r="AQ1037" s="34">
        <v>0</v>
      </c>
      <c r="AR1037" s="34">
        <v>-359001.59999999998</v>
      </c>
      <c r="AS1037" s="34">
        <v>0</v>
      </c>
    </row>
    <row r="1038" spans="2:45" s="1" customFormat="1" ht="14.25" x14ac:dyDescent="0.2">
      <c r="B1038" s="31" t="s">
        <v>4794</v>
      </c>
      <c r="C1038" s="32" t="s">
        <v>992</v>
      </c>
      <c r="D1038" s="31" t="s">
        <v>993</v>
      </c>
      <c r="E1038" s="31" t="s">
        <v>13</v>
      </c>
      <c r="F1038" s="31" t="s">
        <v>11</v>
      </c>
      <c r="G1038" s="31" t="s">
        <v>19</v>
      </c>
      <c r="H1038" s="31" t="s">
        <v>63</v>
      </c>
      <c r="I1038" s="31" t="s">
        <v>10</v>
      </c>
      <c r="J1038" s="31" t="s">
        <v>16</v>
      </c>
      <c r="K1038" s="31" t="s">
        <v>994</v>
      </c>
      <c r="L1038" s="33">
        <v>19814</v>
      </c>
      <c r="M1038" s="150">
        <v>839029.26897999994</v>
      </c>
      <c r="N1038" s="34">
        <v>-378297</v>
      </c>
      <c r="O1038" s="34">
        <v>110090.03970512893</v>
      </c>
      <c r="P1038" s="30">
        <v>698015.26897999994</v>
      </c>
      <c r="Q1038" s="35">
        <v>56938.950957000001</v>
      </c>
      <c r="R1038" s="36">
        <v>0</v>
      </c>
      <c r="S1038" s="36">
        <v>44741.231201160037</v>
      </c>
      <c r="T1038" s="36">
        <v>-276.3310072440363</v>
      </c>
      <c r="U1038" s="37">
        <v>44465.139971034005</v>
      </c>
      <c r="V1038" s="38">
        <v>101404.09092803401</v>
      </c>
      <c r="W1038" s="34">
        <v>799419.35990803398</v>
      </c>
      <c r="X1038" s="34">
        <v>83889.808502160013</v>
      </c>
      <c r="Y1038" s="33">
        <v>715529.55140587396</v>
      </c>
      <c r="Z1038" s="144">
        <v>0</v>
      </c>
      <c r="AA1038" s="34">
        <v>45659.055923249442</v>
      </c>
      <c r="AB1038" s="34">
        <v>176247.77911005754</v>
      </c>
      <c r="AC1038" s="34">
        <v>83054.600000000006</v>
      </c>
      <c r="AD1038" s="34">
        <v>18395.707913319398</v>
      </c>
      <c r="AE1038" s="34">
        <v>1606.07</v>
      </c>
      <c r="AF1038" s="34">
        <v>324963.21294662636</v>
      </c>
      <c r="AG1038" s="136">
        <v>604561</v>
      </c>
      <c r="AH1038" s="34">
        <v>661561</v>
      </c>
      <c r="AI1038" s="34">
        <v>0</v>
      </c>
      <c r="AJ1038" s="34">
        <v>57000</v>
      </c>
      <c r="AK1038" s="34">
        <v>57000</v>
      </c>
      <c r="AL1038" s="34">
        <v>604561</v>
      </c>
      <c r="AM1038" s="34">
        <v>604561</v>
      </c>
      <c r="AN1038" s="34">
        <v>0</v>
      </c>
      <c r="AO1038" s="34">
        <v>698015.26897999994</v>
      </c>
      <c r="AP1038" s="34">
        <v>641015.26897999994</v>
      </c>
      <c r="AQ1038" s="34">
        <v>57000</v>
      </c>
      <c r="AR1038" s="34">
        <v>-378297</v>
      </c>
      <c r="AS1038" s="34">
        <v>0</v>
      </c>
    </row>
    <row r="1039" spans="2:45" s="1" customFormat="1" ht="14.25" x14ac:dyDescent="0.2">
      <c r="B1039" s="31" t="s">
        <v>4794</v>
      </c>
      <c r="C1039" s="32" t="s">
        <v>4455</v>
      </c>
      <c r="D1039" s="31" t="s">
        <v>4456</v>
      </c>
      <c r="E1039" s="31" t="s">
        <v>13</v>
      </c>
      <c r="F1039" s="31" t="s">
        <v>11</v>
      </c>
      <c r="G1039" s="31" t="s">
        <v>19</v>
      </c>
      <c r="H1039" s="31" t="s">
        <v>63</v>
      </c>
      <c r="I1039" s="31" t="s">
        <v>10</v>
      </c>
      <c r="J1039" s="31" t="s">
        <v>16</v>
      </c>
      <c r="K1039" s="31" t="s">
        <v>4457</v>
      </c>
      <c r="L1039" s="33">
        <v>13990</v>
      </c>
      <c r="M1039" s="150">
        <v>687849.55630299996</v>
      </c>
      <c r="N1039" s="34">
        <v>-245676</v>
      </c>
      <c r="O1039" s="34">
        <v>196998.18332363456</v>
      </c>
      <c r="P1039" s="30">
        <v>453625.55630299996</v>
      </c>
      <c r="Q1039" s="35">
        <v>61311.926078999997</v>
      </c>
      <c r="R1039" s="36">
        <v>0</v>
      </c>
      <c r="S1039" s="36">
        <v>35076.142554299186</v>
      </c>
      <c r="T1039" s="36">
        <v>-383.49218770548032</v>
      </c>
      <c r="U1039" s="37">
        <v>34692.83744682293</v>
      </c>
      <c r="V1039" s="38">
        <v>96004.763525822927</v>
      </c>
      <c r="W1039" s="34">
        <v>549630.31982882286</v>
      </c>
      <c r="X1039" s="34">
        <v>65767.767289299285</v>
      </c>
      <c r="Y1039" s="33">
        <v>483862.55253952357</v>
      </c>
      <c r="Z1039" s="144">
        <v>0</v>
      </c>
      <c r="AA1039" s="34">
        <v>11340.504777681097</v>
      </c>
      <c r="AB1039" s="34">
        <v>88665.583835628844</v>
      </c>
      <c r="AC1039" s="34">
        <v>58642.06</v>
      </c>
      <c r="AD1039" s="34">
        <v>4079.2537563999999</v>
      </c>
      <c r="AE1039" s="34">
        <v>0</v>
      </c>
      <c r="AF1039" s="34">
        <v>162727.40236970995</v>
      </c>
      <c r="AG1039" s="136">
        <v>0</v>
      </c>
      <c r="AH1039" s="34">
        <v>163738</v>
      </c>
      <c r="AI1039" s="34">
        <v>0</v>
      </c>
      <c r="AJ1039" s="34">
        <v>6070.7000000000007</v>
      </c>
      <c r="AK1039" s="34">
        <v>6070.7000000000007</v>
      </c>
      <c r="AL1039" s="34">
        <v>0</v>
      </c>
      <c r="AM1039" s="34">
        <v>157667.29999999999</v>
      </c>
      <c r="AN1039" s="34">
        <v>157667.29999999999</v>
      </c>
      <c r="AO1039" s="34">
        <v>453625.55630299996</v>
      </c>
      <c r="AP1039" s="34">
        <v>289887.55630299996</v>
      </c>
      <c r="AQ1039" s="34">
        <v>163738</v>
      </c>
      <c r="AR1039" s="34">
        <v>-245676</v>
      </c>
      <c r="AS1039" s="34">
        <v>0</v>
      </c>
    </row>
    <row r="1040" spans="2:45" s="1" customFormat="1" ht="14.25" x14ac:dyDescent="0.2">
      <c r="B1040" s="31" t="s">
        <v>4794</v>
      </c>
      <c r="C1040" s="32" t="s">
        <v>850</v>
      </c>
      <c r="D1040" s="31" t="s">
        <v>851</v>
      </c>
      <c r="E1040" s="31" t="s">
        <v>13</v>
      </c>
      <c r="F1040" s="31" t="s">
        <v>11</v>
      </c>
      <c r="G1040" s="31" t="s">
        <v>19</v>
      </c>
      <c r="H1040" s="31" t="s">
        <v>63</v>
      </c>
      <c r="I1040" s="31" t="s">
        <v>10</v>
      </c>
      <c r="J1040" s="31" t="s">
        <v>14</v>
      </c>
      <c r="K1040" s="31" t="s">
        <v>852</v>
      </c>
      <c r="L1040" s="33">
        <v>5186</v>
      </c>
      <c r="M1040" s="150">
        <v>212580.26403399999</v>
      </c>
      <c r="N1040" s="34">
        <v>-147858</v>
      </c>
      <c r="O1040" s="34">
        <v>91538.269783948534</v>
      </c>
      <c r="P1040" s="30">
        <v>103140.29043739999</v>
      </c>
      <c r="Q1040" s="35">
        <v>17875.958591999999</v>
      </c>
      <c r="R1040" s="36">
        <v>0</v>
      </c>
      <c r="S1040" s="36">
        <v>12509.739120004804</v>
      </c>
      <c r="T1040" s="36">
        <v>-115.52843613289042</v>
      </c>
      <c r="U1040" s="37">
        <v>12394.277519693083</v>
      </c>
      <c r="V1040" s="38">
        <v>30270.236111693084</v>
      </c>
      <c r="W1040" s="34">
        <v>133410.52654909308</v>
      </c>
      <c r="X1040" s="34">
        <v>23455.760850004794</v>
      </c>
      <c r="Y1040" s="33">
        <v>109954.76569908828</v>
      </c>
      <c r="Z1040" s="144">
        <v>6.0655098837173345</v>
      </c>
      <c r="AA1040" s="34">
        <v>12601.10263592286</v>
      </c>
      <c r="AB1040" s="34">
        <v>24762.208044811861</v>
      </c>
      <c r="AC1040" s="34">
        <v>21738.22</v>
      </c>
      <c r="AD1040" s="34">
        <v>1719.0540261999995</v>
      </c>
      <c r="AE1040" s="34">
        <v>0</v>
      </c>
      <c r="AF1040" s="34">
        <v>60826.650216818438</v>
      </c>
      <c r="AG1040" s="136">
        <v>96415</v>
      </c>
      <c r="AH1040" s="34">
        <v>117673.0264034</v>
      </c>
      <c r="AI1040" s="34">
        <v>0</v>
      </c>
      <c r="AJ1040" s="34">
        <v>21258.026403399999</v>
      </c>
      <c r="AK1040" s="34">
        <v>21258.026403399999</v>
      </c>
      <c r="AL1040" s="34">
        <v>96415</v>
      </c>
      <c r="AM1040" s="34">
        <v>96415</v>
      </c>
      <c r="AN1040" s="34">
        <v>0</v>
      </c>
      <c r="AO1040" s="34">
        <v>103140.29043739999</v>
      </c>
      <c r="AP1040" s="34">
        <v>81882.264033999993</v>
      </c>
      <c r="AQ1040" s="34">
        <v>21258.026403399999</v>
      </c>
      <c r="AR1040" s="34">
        <v>-147858</v>
      </c>
      <c r="AS1040" s="34">
        <v>0</v>
      </c>
    </row>
    <row r="1041" spans="2:45" s="1" customFormat="1" ht="14.25" x14ac:dyDescent="0.2">
      <c r="B1041" s="31" t="s">
        <v>4794</v>
      </c>
      <c r="C1041" s="32" t="s">
        <v>898</v>
      </c>
      <c r="D1041" s="31" t="s">
        <v>899</v>
      </c>
      <c r="E1041" s="31" t="s">
        <v>13</v>
      </c>
      <c r="F1041" s="31" t="s">
        <v>11</v>
      </c>
      <c r="G1041" s="31" t="s">
        <v>19</v>
      </c>
      <c r="H1041" s="31" t="s">
        <v>63</v>
      </c>
      <c r="I1041" s="31" t="s">
        <v>10</v>
      </c>
      <c r="J1041" s="31" t="s">
        <v>15</v>
      </c>
      <c r="K1041" s="31" t="s">
        <v>900</v>
      </c>
      <c r="L1041" s="33">
        <v>21062</v>
      </c>
      <c r="M1041" s="150">
        <v>820013.01425100002</v>
      </c>
      <c r="N1041" s="34">
        <v>-834670</v>
      </c>
      <c r="O1041" s="34">
        <v>283415.25020854408</v>
      </c>
      <c r="P1041" s="30">
        <v>1243002.3156761001</v>
      </c>
      <c r="Q1041" s="35">
        <v>83319.998227000004</v>
      </c>
      <c r="R1041" s="36">
        <v>0</v>
      </c>
      <c r="S1041" s="36">
        <v>55173.344552021197</v>
      </c>
      <c r="T1041" s="36">
        <v>-705.21718695537857</v>
      </c>
      <c r="U1041" s="37">
        <v>54468.421084618669</v>
      </c>
      <c r="V1041" s="38">
        <v>137788.41931161867</v>
      </c>
      <c r="W1041" s="34">
        <v>1380790.7349877188</v>
      </c>
      <c r="X1041" s="34">
        <v>103450.02103502117</v>
      </c>
      <c r="Y1041" s="33">
        <v>1277340.7139526976</v>
      </c>
      <c r="Z1041" s="144">
        <v>0</v>
      </c>
      <c r="AA1041" s="34">
        <v>60193.319724256842</v>
      </c>
      <c r="AB1041" s="34">
        <v>252575.26093694629</v>
      </c>
      <c r="AC1041" s="34">
        <v>88285.86</v>
      </c>
      <c r="AD1041" s="34">
        <v>26190.545133959597</v>
      </c>
      <c r="AE1041" s="34">
        <v>5260.71</v>
      </c>
      <c r="AF1041" s="34">
        <v>432505.69579516276</v>
      </c>
      <c r="AG1041" s="136">
        <v>1552744</v>
      </c>
      <c r="AH1041" s="34">
        <v>1552891.3014251001</v>
      </c>
      <c r="AI1041" s="34">
        <v>81854</v>
      </c>
      <c r="AJ1041" s="34">
        <v>82001.301425100013</v>
      </c>
      <c r="AK1041" s="34">
        <v>147.30142510001315</v>
      </c>
      <c r="AL1041" s="34">
        <v>1470890</v>
      </c>
      <c r="AM1041" s="34">
        <v>1470890</v>
      </c>
      <c r="AN1041" s="34">
        <v>0</v>
      </c>
      <c r="AO1041" s="34">
        <v>1243002.3156761001</v>
      </c>
      <c r="AP1041" s="34">
        <v>1242855.014251</v>
      </c>
      <c r="AQ1041" s="34">
        <v>147.30142510007136</v>
      </c>
      <c r="AR1041" s="34">
        <v>-834670</v>
      </c>
      <c r="AS1041" s="34">
        <v>0</v>
      </c>
    </row>
    <row r="1042" spans="2:45" s="1" customFormat="1" ht="14.25" x14ac:dyDescent="0.2">
      <c r="B1042" s="31" t="s">
        <v>4794</v>
      </c>
      <c r="C1042" s="32" t="s">
        <v>1424</v>
      </c>
      <c r="D1042" s="31" t="s">
        <v>1425</v>
      </c>
      <c r="E1042" s="31" t="s">
        <v>13</v>
      </c>
      <c r="F1042" s="31" t="s">
        <v>11</v>
      </c>
      <c r="G1042" s="31" t="s">
        <v>19</v>
      </c>
      <c r="H1042" s="31" t="s">
        <v>63</v>
      </c>
      <c r="I1042" s="31" t="s">
        <v>10</v>
      </c>
      <c r="J1042" s="31" t="s">
        <v>16</v>
      </c>
      <c r="K1042" s="31" t="s">
        <v>1426</v>
      </c>
      <c r="L1042" s="33">
        <v>12010</v>
      </c>
      <c r="M1042" s="150">
        <v>637413.02160299988</v>
      </c>
      <c r="N1042" s="34">
        <v>-96037</v>
      </c>
      <c r="O1042" s="34">
        <v>0</v>
      </c>
      <c r="P1042" s="30">
        <v>698809.62160299986</v>
      </c>
      <c r="Q1042" s="35">
        <v>35407.014532000001</v>
      </c>
      <c r="R1042" s="36">
        <v>0</v>
      </c>
      <c r="S1042" s="36">
        <v>16335.692800006274</v>
      </c>
      <c r="T1042" s="36">
        <v>7684.3071999937256</v>
      </c>
      <c r="U1042" s="37">
        <v>24020.129527927631</v>
      </c>
      <c r="V1042" s="38">
        <v>59427.144059927632</v>
      </c>
      <c r="W1042" s="34">
        <v>758236.76566292753</v>
      </c>
      <c r="X1042" s="34">
        <v>30629.424000006402</v>
      </c>
      <c r="Y1042" s="33">
        <v>727607.34166292113</v>
      </c>
      <c r="Z1042" s="144">
        <v>0</v>
      </c>
      <c r="AA1042" s="34">
        <v>52287.662190261479</v>
      </c>
      <c r="AB1042" s="34">
        <v>88452.873828816024</v>
      </c>
      <c r="AC1042" s="34">
        <v>50342.47</v>
      </c>
      <c r="AD1042" s="34">
        <v>24718.789999999997</v>
      </c>
      <c r="AE1042" s="34">
        <v>8568.77</v>
      </c>
      <c r="AF1042" s="34">
        <v>224370.56601907749</v>
      </c>
      <c r="AG1042" s="136">
        <v>0</v>
      </c>
      <c r="AH1042" s="34">
        <v>157433.59999999998</v>
      </c>
      <c r="AI1042" s="34">
        <v>0</v>
      </c>
      <c r="AJ1042" s="34">
        <v>22080.9</v>
      </c>
      <c r="AK1042" s="34">
        <v>22080.9</v>
      </c>
      <c r="AL1042" s="34">
        <v>0</v>
      </c>
      <c r="AM1042" s="34">
        <v>135352.69999999998</v>
      </c>
      <c r="AN1042" s="34">
        <v>135352.69999999998</v>
      </c>
      <c r="AO1042" s="34">
        <v>698809.62160299986</v>
      </c>
      <c r="AP1042" s="34">
        <v>541376.02160299988</v>
      </c>
      <c r="AQ1042" s="34">
        <v>157433.59999999998</v>
      </c>
      <c r="AR1042" s="34">
        <v>-96037</v>
      </c>
      <c r="AS1042" s="34">
        <v>0</v>
      </c>
    </row>
    <row r="1043" spans="2:45" s="1" customFormat="1" ht="14.25" x14ac:dyDescent="0.2">
      <c r="B1043" s="31" t="s">
        <v>4794</v>
      </c>
      <c r="C1043" s="32" t="s">
        <v>4467</v>
      </c>
      <c r="D1043" s="31" t="s">
        <v>4468</v>
      </c>
      <c r="E1043" s="31" t="s">
        <v>13</v>
      </c>
      <c r="F1043" s="31" t="s">
        <v>11</v>
      </c>
      <c r="G1043" s="31" t="s">
        <v>19</v>
      </c>
      <c r="H1043" s="31" t="s">
        <v>63</v>
      </c>
      <c r="I1043" s="31" t="s">
        <v>10</v>
      </c>
      <c r="J1043" s="31" t="s">
        <v>12</v>
      </c>
      <c r="K1043" s="31" t="s">
        <v>4469</v>
      </c>
      <c r="L1043" s="33">
        <v>3602</v>
      </c>
      <c r="M1043" s="150">
        <v>189502.69912300003</v>
      </c>
      <c r="N1043" s="34">
        <v>-16127</v>
      </c>
      <c r="O1043" s="34">
        <v>0</v>
      </c>
      <c r="P1043" s="30">
        <v>229362.37912300002</v>
      </c>
      <c r="Q1043" s="35">
        <v>10089.670079</v>
      </c>
      <c r="R1043" s="36">
        <v>0</v>
      </c>
      <c r="S1043" s="36">
        <v>5088.3066262876682</v>
      </c>
      <c r="T1043" s="36">
        <v>2115.6933737123318</v>
      </c>
      <c r="U1043" s="37">
        <v>7204.0388475932832</v>
      </c>
      <c r="V1043" s="38">
        <v>17293.708926593281</v>
      </c>
      <c r="W1043" s="34">
        <v>246656.08804959329</v>
      </c>
      <c r="X1043" s="34">
        <v>9540.5749242876773</v>
      </c>
      <c r="Y1043" s="33">
        <v>237115.51312530562</v>
      </c>
      <c r="Z1043" s="144">
        <v>0</v>
      </c>
      <c r="AA1043" s="34">
        <v>6378.7006119660855</v>
      </c>
      <c r="AB1043" s="34">
        <v>30052.508430889829</v>
      </c>
      <c r="AC1043" s="34">
        <v>15098.55</v>
      </c>
      <c r="AD1043" s="34">
        <v>1559.6338209625001</v>
      </c>
      <c r="AE1043" s="34">
        <v>175</v>
      </c>
      <c r="AF1043" s="34">
        <v>53264.392863818422</v>
      </c>
      <c r="AG1043" s="136">
        <v>0</v>
      </c>
      <c r="AH1043" s="34">
        <v>55986.68</v>
      </c>
      <c r="AI1043" s="34">
        <v>0</v>
      </c>
      <c r="AJ1043" s="34">
        <v>15680.300000000001</v>
      </c>
      <c r="AK1043" s="34">
        <v>15680.300000000001</v>
      </c>
      <c r="AL1043" s="34">
        <v>0</v>
      </c>
      <c r="AM1043" s="34">
        <v>40306.379999999997</v>
      </c>
      <c r="AN1043" s="34">
        <v>40306.379999999997</v>
      </c>
      <c r="AO1043" s="34">
        <v>229362.37912300002</v>
      </c>
      <c r="AP1043" s="34">
        <v>173375.69912300003</v>
      </c>
      <c r="AQ1043" s="34">
        <v>55986.679999999993</v>
      </c>
      <c r="AR1043" s="34">
        <v>-16127</v>
      </c>
      <c r="AS1043" s="34">
        <v>0</v>
      </c>
    </row>
    <row r="1044" spans="2:45" s="1" customFormat="1" ht="14.25" x14ac:dyDescent="0.2">
      <c r="B1044" s="31" t="s">
        <v>4794</v>
      </c>
      <c r="C1044" s="32" t="s">
        <v>3605</v>
      </c>
      <c r="D1044" s="31" t="s">
        <v>3606</v>
      </c>
      <c r="E1044" s="31" t="s">
        <v>13</v>
      </c>
      <c r="F1044" s="31" t="s">
        <v>11</v>
      </c>
      <c r="G1044" s="31" t="s">
        <v>19</v>
      </c>
      <c r="H1044" s="31" t="s">
        <v>63</v>
      </c>
      <c r="I1044" s="31" t="s">
        <v>10</v>
      </c>
      <c r="J1044" s="31" t="s">
        <v>14</v>
      </c>
      <c r="K1044" s="31" t="s">
        <v>3607</v>
      </c>
      <c r="L1044" s="33">
        <v>5804</v>
      </c>
      <c r="M1044" s="150">
        <v>249736.26452900001</v>
      </c>
      <c r="N1044" s="34">
        <v>-4295</v>
      </c>
      <c r="O1044" s="34">
        <v>0</v>
      </c>
      <c r="P1044" s="30">
        <v>324394.63652900001</v>
      </c>
      <c r="Q1044" s="35">
        <v>15871.627234</v>
      </c>
      <c r="R1044" s="36">
        <v>0</v>
      </c>
      <c r="S1044" s="36">
        <v>10240.438412575359</v>
      </c>
      <c r="T1044" s="36">
        <v>1367.5615874246414</v>
      </c>
      <c r="U1044" s="37">
        <v>11608.062596177517</v>
      </c>
      <c r="V1044" s="38">
        <v>27479.689830177515</v>
      </c>
      <c r="W1044" s="34">
        <v>351874.32635917753</v>
      </c>
      <c r="X1044" s="34">
        <v>19200.822023575369</v>
      </c>
      <c r="Y1044" s="33">
        <v>332673.50433560216</v>
      </c>
      <c r="Z1044" s="144">
        <v>0</v>
      </c>
      <c r="AA1044" s="34">
        <v>4128.6888552417613</v>
      </c>
      <c r="AB1044" s="34">
        <v>40799.126769338727</v>
      </c>
      <c r="AC1044" s="34">
        <v>24328.7</v>
      </c>
      <c r="AD1044" s="34">
        <v>9388.0034465087483</v>
      </c>
      <c r="AE1044" s="34">
        <v>571.83000000000004</v>
      </c>
      <c r="AF1044" s="34">
        <v>79216.349071089237</v>
      </c>
      <c r="AG1044" s="136">
        <v>0</v>
      </c>
      <c r="AH1044" s="34">
        <v>78953.372000000003</v>
      </c>
      <c r="AI1044" s="34">
        <v>0</v>
      </c>
      <c r="AJ1044" s="34">
        <v>15150</v>
      </c>
      <c r="AK1044" s="34">
        <v>15150</v>
      </c>
      <c r="AL1044" s="34">
        <v>0</v>
      </c>
      <c r="AM1044" s="34">
        <v>63803.372000000003</v>
      </c>
      <c r="AN1044" s="34">
        <v>63803.372000000003</v>
      </c>
      <c r="AO1044" s="34">
        <v>324394.63652900001</v>
      </c>
      <c r="AP1044" s="34">
        <v>245441.26452900001</v>
      </c>
      <c r="AQ1044" s="34">
        <v>78953.371999999974</v>
      </c>
      <c r="AR1044" s="34">
        <v>-4295</v>
      </c>
      <c r="AS1044" s="34">
        <v>0</v>
      </c>
    </row>
    <row r="1045" spans="2:45" s="1" customFormat="1" ht="14.25" x14ac:dyDescent="0.2">
      <c r="B1045" s="31" t="s">
        <v>4794</v>
      </c>
      <c r="C1045" s="32" t="s">
        <v>1838</v>
      </c>
      <c r="D1045" s="31" t="s">
        <v>1839</v>
      </c>
      <c r="E1045" s="31" t="s">
        <v>13</v>
      </c>
      <c r="F1045" s="31" t="s">
        <v>11</v>
      </c>
      <c r="G1045" s="31" t="s">
        <v>19</v>
      </c>
      <c r="H1045" s="31" t="s">
        <v>63</v>
      </c>
      <c r="I1045" s="31" t="s">
        <v>10</v>
      </c>
      <c r="J1045" s="31" t="s">
        <v>14</v>
      </c>
      <c r="K1045" s="31" t="s">
        <v>1840</v>
      </c>
      <c r="L1045" s="33">
        <v>7119</v>
      </c>
      <c r="M1045" s="150">
        <v>415217.91314600001</v>
      </c>
      <c r="N1045" s="34">
        <v>101154</v>
      </c>
      <c r="O1045" s="34">
        <v>0</v>
      </c>
      <c r="P1045" s="30">
        <v>567032.08014600002</v>
      </c>
      <c r="Q1045" s="35">
        <v>26178.024716</v>
      </c>
      <c r="R1045" s="36">
        <v>0</v>
      </c>
      <c r="S1045" s="36">
        <v>11081.409844575684</v>
      </c>
      <c r="T1045" s="36">
        <v>3156.5901554243155</v>
      </c>
      <c r="U1045" s="37">
        <v>14238.076778461016</v>
      </c>
      <c r="V1045" s="38">
        <v>40416.101494461014</v>
      </c>
      <c r="W1045" s="34">
        <v>607448.18164046109</v>
      </c>
      <c r="X1045" s="34">
        <v>20777.643458575825</v>
      </c>
      <c r="Y1045" s="33">
        <v>586670.53818188526</v>
      </c>
      <c r="Z1045" s="144">
        <v>0</v>
      </c>
      <c r="AA1045" s="34">
        <v>11854.153111781277</v>
      </c>
      <c r="AB1045" s="34">
        <v>44736.903589518326</v>
      </c>
      <c r="AC1045" s="34">
        <v>29840.799999999999</v>
      </c>
      <c r="AD1045" s="34">
        <v>8297.7876958875004</v>
      </c>
      <c r="AE1045" s="34">
        <v>513.65</v>
      </c>
      <c r="AF1045" s="34">
        <v>95243.294397187099</v>
      </c>
      <c r="AG1045" s="136">
        <v>0</v>
      </c>
      <c r="AH1045" s="34">
        <v>78259.167000000001</v>
      </c>
      <c r="AI1045" s="34">
        <v>0</v>
      </c>
      <c r="AJ1045" s="34">
        <v>0</v>
      </c>
      <c r="AK1045" s="34">
        <v>0</v>
      </c>
      <c r="AL1045" s="34">
        <v>0</v>
      </c>
      <c r="AM1045" s="34">
        <v>78259.167000000001</v>
      </c>
      <c r="AN1045" s="34">
        <v>78259.167000000001</v>
      </c>
      <c r="AO1045" s="34">
        <v>567032.08014600002</v>
      </c>
      <c r="AP1045" s="34">
        <v>488772.91314600001</v>
      </c>
      <c r="AQ1045" s="34">
        <v>78259.167000000016</v>
      </c>
      <c r="AR1045" s="34">
        <v>101154</v>
      </c>
      <c r="AS1045" s="34">
        <v>0</v>
      </c>
    </row>
    <row r="1046" spans="2:45" s="1" customFormat="1" ht="14.25" x14ac:dyDescent="0.2">
      <c r="B1046" s="31" t="s">
        <v>4794</v>
      </c>
      <c r="C1046" s="32" t="s">
        <v>1103</v>
      </c>
      <c r="D1046" s="31" t="s">
        <v>1104</v>
      </c>
      <c r="E1046" s="31" t="s">
        <v>13</v>
      </c>
      <c r="F1046" s="31" t="s">
        <v>11</v>
      </c>
      <c r="G1046" s="31" t="s">
        <v>19</v>
      </c>
      <c r="H1046" s="31" t="s">
        <v>63</v>
      </c>
      <c r="I1046" s="31" t="s">
        <v>10</v>
      </c>
      <c r="J1046" s="31" t="s">
        <v>14</v>
      </c>
      <c r="K1046" s="31" t="s">
        <v>1105</v>
      </c>
      <c r="L1046" s="33">
        <v>5240</v>
      </c>
      <c r="M1046" s="150">
        <v>133974.636123</v>
      </c>
      <c r="N1046" s="34">
        <v>-155790.07</v>
      </c>
      <c r="O1046" s="34">
        <v>88074.358199741546</v>
      </c>
      <c r="P1046" s="30">
        <v>42556.566122999997</v>
      </c>
      <c r="Q1046" s="35">
        <v>20301.534913</v>
      </c>
      <c r="R1046" s="36">
        <v>0</v>
      </c>
      <c r="S1046" s="36">
        <v>17111.875889149429</v>
      </c>
      <c r="T1046" s="36">
        <v>32470.1558646966</v>
      </c>
      <c r="U1046" s="37">
        <v>49582.299125112506</v>
      </c>
      <c r="V1046" s="38">
        <v>69883.834038112502</v>
      </c>
      <c r="W1046" s="34">
        <v>112440.4001611125</v>
      </c>
      <c r="X1046" s="34">
        <v>72273.915858890978</v>
      </c>
      <c r="Y1046" s="33">
        <v>40166.484302221528</v>
      </c>
      <c r="Z1046" s="144">
        <v>0</v>
      </c>
      <c r="AA1046" s="34">
        <v>4899.6819724052239</v>
      </c>
      <c r="AB1046" s="34">
        <v>42948.46473792912</v>
      </c>
      <c r="AC1046" s="34">
        <v>21964.58</v>
      </c>
      <c r="AD1046" s="34">
        <v>15688.405672435394</v>
      </c>
      <c r="AE1046" s="34">
        <v>1872.66</v>
      </c>
      <c r="AF1046" s="34">
        <v>87373.792382769752</v>
      </c>
      <c r="AG1046" s="136">
        <v>92593</v>
      </c>
      <c r="AH1046" s="34">
        <v>92593</v>
      </c>
      <c r="AI1046" s="34">
        <v>27622</v>
      </c>
      <c r="AJ1046" s="34">
        <v>27622</v>
      </c>
      <c r="AK1046" s="34">
        <v>0</v>
      </c>
      <c r="AL1046" s="34">
        <v>64971</v>
      </c>
      <c r="AM1046" s="34">
        <v>64971</v>
      </c>
      <c r="AN1046" s="34">
        <v>0</v>
      </c>
      <c r="AO1046" s="34">
        <v>42556.566122999997</v>
      </c>
      <c r="AP1046" s="34">
        <v>42556.566122999997</v>
      </c>
      <c r="AQ1046" s="34">
        <v>0</v>
      </c>
      <c r="AR1046" s="34">
        <v>-155790.07</v>
      </c>
      <c r="AS1046" s="34">
        <v>0</v>
      </c>
    </row>
    <row r="1047" spans="2:45" s="1" customFormat="1" ht="14.25" x14ac:dyDescent="0.2">
      <c r="B1047" s="31" t="s">
        <v>4794</v>
      </c>
      <c r="C1047" s="32" t="s">
        <v>295</v>
      </c>
      <c r="D1047" s="31" t="s">
        <v>296</v>
      </c>
      <c r="E1047" s="31" t="s">
        <v>13</v>
      </c>
      <c r="F1047" s="31" t="s">
        <v>11</v>
      </c>
      <c r="G1047" s="31" t="s">
        <v>19</v>
      </c>
      <c r="H1047" s="31" t="s">
        <v>63</v>
      </c>
      <c r="I1047" s="31" t="s">
        <v>10</v>
      </c>
      <c r="J1047" s="31" t="s">
        <v>14</v>
      </c>
      <c r="K1047" s="31" t="s">
        <v>297</v>
      </c>
      <c r="L1047" s="33">
        <v>9287</v>
      </c>
      <c r="M1047" s="150">
        <v>199905.427509</v>
      </c>
      <c r="N1047" s="34">
        <v>-336038</v>
      </c>
      <c r="O1047" s="34">
        <v>200903.6405179924</v>
      </c>
      <c r="P1047" s="30">
        <v>27692.427509000001</v>
      </c>
      <c r="Q1047" s="35">
        <v>34299.219782</v>
      </c>
      <c r="R1047" s="36">
        <v>0</v>
      </c>
      <c r="S1047" s="36">
        <v>27721.000317724931</v>
      </c>
      <c r="T1047" s="36">
        <v>136045.30533243541</v>
      </c>
      <c r="U1047" s="37">
        <v>163767.18876049283</v>
      </c>
      <c r="V1047" s="38">
        <v>198066.40854249283</v>
      </c>
      <c r="W1047" s="34">
        <v>225758.83605149284</v>
      </c>
      <c r="X1047" s="34">
        <v>215144.74410071733</v>
      </c>
      <c r="Y1047" s="33">
        <v>10614.091950775502</v>
      </c>
      <c r="Z1047" s="144">
        <v>0</v>
      </c>
      <c r="AA1047" s="34">
        <v>18317.547211086086</v>
      </c>
      <c r="AB1047" s="34">
        <v>41417.513601978724</v>
      </c>
      <c r="AC1047" s="34">
        <v>38928.44</v>
      </c>
      <c r="AD1047" s="34">
        <v>8931.5704872499991</v>
      </c>
      <c r="AE1047" s="34">
        <v>493.75</v>
      </c>
      <c r="AF1047" s="34">
        <v>108088.8213003148</v>
      </c>
      <c r="AG1047" s="136">
        <v>248436</v>
      </c>
      <c r="AH1047" s="34">
        <v>248436</v>
      </c>
      <c r="AI1047" s="34">
        <v>14575</v>
      </c>
      <c r="AJ1047" s="34">
        <v>14575</v>
      </c>
      <c r="AK1047" s="34">
        <v>0</v>
      </c>
      <c r="AL1047" s="34">
        <v>233861</v>
      </c>
      <c r="AM1047" s="34">
        <v>233861</v>
      </c>
      <c r="AN1047" s="34">
        <v>0</v>
      </c>
      <c r="AO1047" s="34">
        <v>27692.427509000001</v>
      </c>
      <c r="AP1047" s="34">
        <v>27692.427509000001</v>
      </c>
      <c r="AQ1047" s="34">
        <v>0</v>
      </c>
      <c r="AR1047" s="34">
        <v>-336038</v>
      </c>
      <c r="AS1047" s="34">
        <v>0</v>
      </c>
    </row>
    <row r="1048" spans="2:45" s="1" customFormat="1" ht="14.25" x14ac:dyDescent="0.2">
      <c r="B1048" s="31" t="s">
        <v>4794</v>
      </c>
      <c r="C1048" s="32" t="s">
        <v>3398</v>
      </c>
      <c r="D1048" s="31" t="s">
        <v>3399</v>
      </c>
      <c r="E1048" s="31" t="s">
        <v>13</v>
      </c>
      <c r="F1048" s="31" t="s">
        <v>11</v>
      </c>
      <c r="G1048" s="31" t="s">
        <v>19</v>
      </c>
      <c r="H1048" s="31" t="s">
        <v>63</v>
      </c>
      <c r="I1048" s="31" t="s">
        <v>10</v>
      </c>
      <c r="J1048" s="31" t="s">
        <v>14</v>
      </c>
      <c r="K1048" s="31" t="s">
        <v>3400</v>
      </c>
      <c r="L1048" s="33">
        <v>9132</v>
      </c>
      <c r="M1048" s="150">
        <v>190728.77309</v>
      </c>
      <c r="N1048" s="34">
        <v>-35008</v>
      </c>
      <c r="O1048" s="34">
        <v>14512.760460323632</v>
      </c>
      <c r="P1048" s="30">
        <v>205990.72639900004</v>
      </c>
      <c r="Q1048" s="35">
        <v>22247.087780000002</v>
      </c>
      <c r="R1048" s="36">
        <v>0</v>
      </c>
      <c r="S1048" s="36">
        <v>18487.957798864241</v>
      </c>
      <c r="T1048" s="36">
        <v>-12.103204745810217</v>
      </c>
      <c r="U1048" s="37">
        <v>18475.954225224043</v>
      </c>
      <c r="V1048" s="38">
        <v>40723.042005224044</v>
      </c>
      <c r="W1048" s="34">
        <v>246713.76840422407</v>
      </c>
      <c r="X1048" s="34">
        <v>34664.920872864226</v>
      </c>
      <c r="Y1048" s="33">
        <v>212048.84753135985</v>
      </c>
      <c r="Z1048" s="144">
        <v>0</v>
      </c>
      <c r="AA1048" s="34">
        <v>17565.342820076461</v>
      </c>
      <c r="AB1048" s="34">
        <v>48545.026855700278</v>
      </c>
      <c r="AC1048" s="34">
        <v>38278.720000000001</v>
      </c>
      <c r="AD1048" s="34">
        <v>4435.0494503749997</v>
      </c>
      <c r="AE1048" s="34">
        <v>0</v>
      </c>
      <c r="AF1048" s="34">
        <v>108824.13912615174</v>
      </c>
      <c r="AG1048" s="136">
        <v>90466</v>
      </c>
      <c r="AH1048" s="34">
        <v>119460.953309</v>
      </c>
      <c r="AI1048" s="34">
        <v>0</v>
      </c>
      <c r="AJ1048" s="34">
        <v>19072.877309</v>
      </c>
      <c r="AK1048" s="34">
        <v>19072.877309</v>
      </c>
      <c r="AL1048" s="34">
        <v>90466</v>
      </c>
      <c r="AM1048" s="34">
        <v>100388.076</v>
      </c>
      <c r="AN1048" s="34">
        <v>9922.0760000000009</v>
      </c>
      <c r="AO1048" s="34">
        <v>205990.72639900004</v>
      </c>
      <c r="AP1048" s="34">
        <v>176995.77309000003</v>
      </c>
      <c r="AQ1048" s="34">
        <v>28994.953309000004</v>
      </c>
      <c r="AR1048" s="34">
        <v>-35008</v>
      </c>
      <c r="AS1048" s="34">
        <v>0</v>
      </c>
    </row>
    <row r="1049" spans="2:45" s="1" customFormat="1" ht="14.25" x14ac:dyDescent="0.2">
      <c r="B1049" s="31" t="s">
        <v>4794</v>
      </c>
      <c r="C1049" s="32" t="s">
        <v>877</v>
      </c>
      <c r="D1049" s="31" t="s">
        <v>878</v>
      </c>
      <c r="E1049" s="31" t="s">
        <v>13</v>
      </c>
      <c r="F1049" s="31" t="s">
        <v>11</v>
      </c>
      <c r="G1049" s="31" t="s">
        <v>19</v>
      </c>
      <c r="H1049" s="31" t="s">
        <v>63</v>
      </c>
      <c r="I1049" s="31" t="s">
        <v>10</v>
      </c>
      <c r="J1049" s="31" t="s">
        <v>14</v>
      </c>
      <c r="K1049" s="31" t="s">
        <v>879</v>
      </c>
      <c r="L1049" s="33">
        <v>5754</v>
      </c>
      <c r="M1049" s="150">
        <v>146775.87025099999</v>
      </c>
      <c r="N1049" s="34">
        <v>-190260</v>
      </c>
      <c r="O1049" s="34">
        <v>54386.941821854729</v>
      </c>
      <c r="P1049" s="30">
        <v>85845.870250999986</v>
      </c>
      <c r="Q1049" s="35">
        <v>15439.032305999999</v>
      </c>
      <c r="R1049" s="36">
        <v>0</v>
      </c>
      <c r="S1049" s="36">
        <v>10978.127155432789</v>
      </c>
      <c r="T1049" s="36">
        <v>529.87284456721136</v>
      </c>
      <c r="U1049" s="37">
        <v>11508.062056927192</v>
      </c>
      <c r="V1049" s="38">
        <v>26947.094362927193</v>
      </c>
      <c r="W1049" s="34">
        <v>112792.96461392718</v>
      </c>
      <c r="X1049" s="34">
        <v>20583.988416432781</v>
      </c>
      <c r="Y1049" s="33">
        <v>92208.976197494398</v>
      </c>
      <c r="Z1049" s="144">
        <v>0</v>
      </c>
      <c r="AA1049" s="34">
        <v>23310.181796495548</v>
      </c>
      <c r="AB1049" s="34">
        <v>28596.215941113573</v>
      </c>
      <c r="AC1049" s="34">
        <v>24119.119999999999</v>
      </c>
      <c r="AD1049" s="34">
        <v>2370.79774305</v>
      </c>
      <c r="AE1049" s="34">
        <v>3051.46</v>
      </c>
      <c r="AF1049" s="34">
        <v>81447.775480659126</v>
      </c>
      <c r="AG1049" s="136">
        <v>121997</v>
      </c>
      <c r="AH1049" s="34">
        <v>129330</v>
      </c>
      <c r="AI1049" s="34">
        <v>0</v>
      </c>
      <c r="AJ1049" s="34">
        <v>7333</v>
      </c>
      <c r="AK1049" s="34">
        <v>7333</v>
      </c>
      <c r="AL1049" s="34">
        <v>121997</v>
      </c>
      <c r="AM1049" s="34">
        <v>121997</v>
      </c>
      <c r="AN1049" s="34">
        <v>0</v>
      </c>
      <c r="AO1049" s="34">
        <v>85845.870250999986</v>
      </c>
      <c r="AP1049" s="34">
        <v>78512.870250999986</v>
      </c>
      <c r="AQ1049" s="34">
        <v>7333</v>
      </c>
      <c r="AR1049" s="34">
        <v>-190260</v>
      </c>
      <c r="AS1049" s="34">
        <v>0</v>
      </c>
    </row>
    <row r="1050" spans="2:45" s="1" customFormat="1" ht="14.25" x14ac:dyDescent="0.2">
      <c r="B1050" s="31" t="s">
        <v>4794</v>
      </c>
      <c r="C1050" s="32" t="s">
        <v>3716</v>
      </c>
      <c r="D1050" s="31" t="s">
        <v>3717</v>
      </c>
      <c r="E1050" s="31" t="s">
        <v>13</v>
      </c>
      <c r="F1050" s="31" t="s">
        <v>11</v>
      </c>
      <c r="G1050" s="31" t="s">
        <v>19</v>
      </c>
      <c r="H1050" s="31" t="s">
        <v>63</v>
      </c>
      <c r="I1050" s="31" t="s">
        <v>10</v>
      </c>
      <c r="J1050" s="31" t="s">
        <v>12</v>
      </c>
      <c r="K1050" s="31" t="s">
        <v>3718</v>
      </c>
      <c r="L1050" s="33">
        <v>3292</v>
      </c>
      <c r="M1050" s="150">
        <v>132457.365731</v>
      </c>
      <c r="N1050" s="34">
        <v>-139910</v>
      </c>
      <c r="O1050" s="34">
        <v>73871.3883274197</v>
      </c>
      <c r="P1050" s="30">
        <v>112231.1023041</v>
      </c>
      <c r="Q1050" s="35">
        <v>7229.7761520000004</v>
      </c>
      <c r="R1050" s="36">
        <v>0</v>
      </c>
      <c r="S1050" s="36">
        <v>5515.7654240021175</v>
      </c>
      <c r="T1050" s="36">
        <v>1068.2345759978825</v>
      </c>
      <c r="U1050" s="37">
        <v>6584.0355042412784</v>
      </c>
      <c r="V1050" s="38">
        <v>13813.81165624128</v>
      </c>
      <c r="W1050" s="34">
        <v>126044.91396034128</v>
      </c>
      <c r="X1050" s="34">
        <v>10342.060170002107</v>
      </c>
      <c r="Y1050" s="33">
        <v>115702.85379033917</v>
      </c>
      <c r="Z1050" s="144">
        <v>0</v>
      </c>
      <c r="AA1050" s="34">
        <v>5031.8011151547598</v>
      </c>
      <c r="AB1050" s="34">
        <v>30908.488837419114</v>
      </c>
      <c r="AC1050" s="34">
        <v>13799.12</v>
      </c>
      <c r="AD1050" s="34">
        <v>2531.1231260939394</v>
      </c>
      <c r="AE1050" s="34">
        <v>0</v>
      </c>
      <c r="AF1050" s="34">
        <v>52270.533078667817</v>
      </c>
      <c r="AG1050" s="136">
        <v>195974</v>
      </c>
      <c r="AH1050" s="34">
        <v>209219.7365731</v>
      </c>
      <c r="AI1050" s="34">
        <v>0</v>
      </c>
      <c r="AJ1050" s="34">
        <v>13245.736573100001</v>
      </c>
      <c r="AK1050" s="34">
        <v>13245.736573100001</v>
      </c>
      <c r="AL1050" s="34">
        <v>195974</v>
      </c>
      <c r="AM1050" s="34">
        <v>195974</v>
      </c>
      <c r="AN1050" s="34">
        <v>0</v>
      </c>
      <c r="AO1050" s="34">
        <v>112231.1023041</v>
      </c>
      <c r="AP1050" s="34">
        <v>98985.365730999998</v>
      </c>
      <c r="AQ1050" s="34">
        <v>13245.736573100003</v>
      </c>
      <c r="AR1050" s="34">
        <v>-139910</v>
      </c>
      <c r="AS1050" s="34">
        <v>0</v>
      </c>
    </row>
    <row r="1051" spans="2:45" s="1" customFormat="1" ht="14.25" x14ac:dyDescent="0.2">
      <c r="B1051" s="31" t="s">
        <v>4794</v>
      </c>
      <c r="C1051" s="32" t="s">
        <v>4051</v>
      </c>
      <c r="D1051" s="31" t="s">
        <v>4052</v>
      </c>
      <c r="E1051" s="31" t="s">
        <v>13</v>
      </c>
      <c r="F1051" s="31" t="s">
        <v>11</v>
      </c>
      <c r="G1051" s="31" t="s">
        <v>19</v>
      </c>
      <c r="H1051" s="31" t="s">
        <v>63</v>
      </c>
      <c r="I1051" s="31" t="s">
        <v>10</v>
      </c>
      <c r="J1051" s="31" t="s">
        <v>14</v>
      </c>
      <c r="K1051" s="31" t="s">
        <v>4053</v>
      </c>
      <c r="L1051" s="33">
        <v>9262</v>
      </c>
      <c r="M1051" s="150">
        <v>240275.21952500002</v>
      </c>
      <c r="N1051" s="34">
        <v>-15710</v>
      </c>
      <c r="O1051" s="34">
        <v>0</v>
      </c>
      <c r="P1051" s="30">
        <v>191001.90747750003</v>
      </c>
      <c r="Q1051" s="35">
        <v>18065.361682999999</v>
      </c>
      <c r="R1051" s="36">
        <v>0</v>
      </c>
      <c r="S1051" s="36">
        <v>14060.204440005398</v>
      </c>
      <c r="T1051" s="36">
        <v>4463.7955599946017</v>
      </c>
      <c r="U1051" s="37">
        <v>18524.099890729867</v>
      </c>
      <c r="V1051" s="38">
        <v>36589.461573729866</v>
      </c>
      <c r="W1051" s="34">
        <v>227591.36905122991</v>
      </c>
      <c r="X1051" s="34">
        <v>26362.883325005387</v>
      </c>
      <c r="Y1051" s="33">
        <v>201228.48572622452</v>
      </c>
      <c r="Z1051" s="144">
        <v>0</v>
      </c>
      <c r="AA1051" s="34">
        <v>12097.605876599302</v>
      </c>
      <c r="AB1051" s="34">
        <v>73080.486176258652</v>
      </c>
      <c r="AC1051" s="34">
        <v>38823.65</v>
      </c>
      <c r="AD1051" s="34">
        <v>1381.6695239823198</v>
      </c>
      <c r="AE1051" s="34">
        <v>480.08</v>
      </c>
      <c r="AF1051" s="34">
        <v>125863.49157684029</v>
      </c>
      <c r="AG1051" s="136">
        <v>0</v>
      </c>
      <c r="AH1051" s="34">
        <v>125844.6879525</v>
      </c>
      <c r="AI1051" s="34">
        <v>0</v>
      </c>
      <c r="AJ1051" s="34">
        <v>24027.521952500003</v>
      </c>
      <c r="AK1051" s="34">
        <v>24027.521952500003</v>
      </c>
      <c r="AL1051" s="34">
        <v>0</v>
      </c>
      <c r="AM1051" s="34">
        <v>101817.166</v>
      </c>
      <c r="AN1051" s="34">
        <v>101817.166</v>
      </c>
      <c r="AO1051" s="34">
        <v>191001.90747750003</v>
      </c>
      <c r="AP1051" s="34">
        <v>65157.219525000022</v>
      </c>
      <c r="AQ1051" s="34">
        <v>125844.68795250001</v>
      </c>
      <c r="AR1051" s="34">
        <v>-15710</v>
      </c>
      <c r="AS1051" s="34">
        <v>0</v>
      </c>
    </row>
    <row r="1052" spans="2:45" s="1" customFormat="1" ht="14.25" x14ac:dyDescent="0.2">
      <c r="B1052" s="31" t="s">
        <v>4794</v>
      </c>
      <c r="C1052" s="32" t="s">
        <v>2944</v>
      </c>
      <c r="D1052" s="31" t="s">
        <v>2945</v>
      </c>
      <c r="E1052" s="31" t="s">
        <v>13</v>
      </c>
      <c r="F1052" s="31" t="s">
        <v>11</v>
      </c>
      <c r="G1052" s="31" t="s">
        <v>19</v>
      </c>
      <c r="H1052" s="31" t="s">
        <v>63</v>
      </c>
      <c r="I1052" s="31" t="s">
        <v>10</v>
      </c>
      <c r="J1052" s="31" t="s">
        <v>14</v>
      </c>
      <c r="K1052" s="31" t="s">
        <v>2946</v>
      </c>
      <c r="L1052" s="33">
        <v>6189</v>
      </c>
      <c r="M1052" s="150">
        <v>109619.72553799998</v>
      </c>
      <c r="N1052" s="34">
        <v>-131121</v>
      </c>
      <c r="O1052" s="34">
        <v>120159.02744619999</v>
      </c>
      <c r="P1052" s="30">
        <v>53524.375091799986</v>
      </c>
      <c r="Q1052" s="35">
        <v>15472.085176000001</v>
      </c>
      <c r="R1052" s="36">
        <v>0</v>
      </c>
      <c r="S1052" s="36">
        <v>12651.899574862002</v>
      </c>
      <c r="T1052" s="36">
        <v>50931.107225787193</v>
      </c>
      <c r="U1052" s="37">
        <v>63583.349672218857</v>
      </c>
      <c r="V1052" s="38">
        <v>79055.434848218865</v>
      </c>
      <c r="W1052" s="34">
        <v>132579.80994001887</v>
      </c>
      <c r="X1052" s="34">
        <v>85955.291009262059</v>
      </c>
      <c r="Y1052" s="33">
        <v>46624.518930756807</v>
      </c>
      <c r="Z1052" s="144">
        <v>0</v>
      </c>
      <c r="AA1052" s="34">
        <v>11686.44078442012</v>
      </c>
      <c r="AB1052" s="34">
        <v>37392.691966700288</v>
      </c>
      <c r="AC1052" s="34">
        <v>25942.51</v>
      </c>
      <c r="AD1052" s="34">
        <v>4119.4211934026398</v>
      </c>
      <c r="AE1052" s="34">
        <v>2149.63</v>
      </c>
      <c r="AF1052" s="34">
        <v>81290.693944523053</v>
      </c>
      <c r="AG1052" s="136">
        <v>53511</v>
      </c>
      <c r="AH1052" s="34">
        <v>78997.649553800002</v>
      </c>
      <c r="AI1052" s="34">
        <v>0</v>
      </c>
      <c r="AJ1052" s="34">
        <v>10961.972553799998</v>
      </c>
      <c r="AK1052" s="34">
        <v>10961.972553799998</v>
      </c>
      <c r="AL1052" s="34">
        <v>53511</v>
      </c>
      <c r="AM1052" s="34">
        <v>68035.676999999996</v>
      </c>
      <c r="AN1052" s="34">
        <v>14524.676999999996</v>
      </c>
      <c r="AO1052" s="34">
        <v>53524.375091799986</v>
      </c>
      <c r="AP1052" s="34">
        <v>28037.725537999992</v>
      </c>
      <c r="AQ1052" s="34">
        <v>25486.649553799987</v>
      </c>
      <c r="AR1052" s="34">
        <v>-131121</v>
      </c>
      <c r="AS1052" s="34">
        <v>0</v>
      </c>
    </row>
    <row r="1053" spans="2:45" s="1" customFormat="1" ht="14.25" x14ac:dyDescent="0.2">
      <c r="B1053" s="31" t="s">
        <v>4794</v>
      </c>
      <c r="C1053" s="32" t="s">
        <v>1016</v>
      </c>
      <c r="D1053" s="31" t="s">
        <v>1017</v>
      </c>
      <c r="E1053" s="31" t="s">
        <v>13</v>
      </c>
      <c r="F1053" s="31" t="s">
        <v>11</v>
      </c>
      <c r="G1053" s="31" t="s">
        <v>19</v>
      </c>
      <c r="H1053" s="31" t="s">
        <v>63</v>
      </c>
      <c r="I1053" s="31" t="s">
        <v>10</v>
      </c>
      <c r="J1053" s="31" t="s">
        <v>16</v>
      </c>
      <c r="K1053" s="31" t="s">
        <v>1018</v>
      </c>
      <c r="L1053" s="33">
        <v>16856</v>
      </c>
      <c r="M1053" s="150">
        <v>688685.94602799998</v>
      </c>
      <c r="N1053" s="34">
        <v>-334808</v>
      </c>
      <c r="O1053" s="34">
        <v>214412.32617283324</v>
      </c>
      <c r="P1053" s="30">
        <v>338324.54063079995</v>
      </c>
      <c r="Q1053" s="35">
        <v>66577.326245000004</v>
      </c>
      <c r="R1053" s="36">
        <v>0</v>
      </c>
      <c r="S1053" s="36">
        <v>50316.526541733605</v>
      </c>
      <c r="T1053" s="36">
        <v>-897.34756039326021</v>
      </c>
      <c r="U1053" s="37">
        <v>49419.445474422719</v>
      </c>
      <c r="V1053" s="38">
        <v>115996.77171942272</v>
      </c>
      <c r="W1053" s="34">
        <v>454321.31235022267</v>
      </c>
      <c r="X1053" s="34">
        <v>94343.487265733595</v>
      </c>
      <c r="Y1053" s="33">
        <v>359977.82508448907</v>
      </c>
      <c r="Z1053" s="144">
        <v>0</v>
      </c>
      <c r="AA1053" s="34">
        <v>38542.718585927185</v>
      </c>
      <c r="AB1053" s="34">
        <v>119610.93721686494</v>
      </c>
      <c r="AC1053" s="34">
        <v>70655.509999999995</v>
      </c>
      <c r="AD1053" s="34">
        <v>9109.6674280945208</v>
      </c>
      <c r="AE1053" s="34">
        <v>0</v>
      </c>
      <c r="AF1053" s="34">
        <v>237918.83323088664</v>
      </c>
      <c r="AG1053" s="136">
        <v>194172</v>
      </c>
      <c r="AH1053" s="34">
        <v>263040.59460279997</v>
      </c>
      <c r="AI1053" s="34">
        <v>0</v>
      </c>
      <c r="AJ1053" s="34">
        <v>68868.594602800003</v>
      </c>
      <c r="AK1053" s="34">
        <v>68868.594602800003</v>
      </c>
      <c r="AL1053" s="34">
        <v>194172</v>
      </c>
      <c r="AM1053" s="34">
        <v>194172</v>
      </c>
      <c r="AN1053" s="34">
        <v>0</v>
      </c>
      <c r="AO1053" s="34">
        <v>338324.54063079995</v>
      </c>
      <c r="AP1053" s="34">
        <v>269455.94602799998</v>
      </c>
      <c r="AQ1053" s="34">
        <v>68868.594602799974</v>
      </c>
      <c r="AR1053" s="34">
        <v>-334808</v>
      </c>
      <c r="AS1053" s="34">
        <v>0</v>
      </c>
    </row>
    <row r="1054" spans="2:45" s="1" customFormat="1" ht="14.25" x14ac:dyDescent="0.2">
      <c r="B1054" s="31" t="s">
        <v>4794</v>
      </c>
      <c r="C1054" s="32" t="s">
        <v>2506</v>
      </c>
      <c r="D1054" s="31" t="s">
        <v>2507</v>
      </c>
      <c r="E1054" s="31" t="s">
        <v>13</v>
      </c>
      <c r="F1054" s="31" t="s">
        <v>11</v>
      </c>
      <c r="G1054" s="31" t="s">
        <v>19</v>
      </c>
      <c r="H1054" s="31" t="s">
        <v>63</v>
      </c>
      <c r="I1054" s="31" t="s">
        <v>10</v>
      </c>
      <c r="J1054" s="31" t="s">
        <v>14</v>
      </c>
      <c r="K1054" s="31" t="s">
        <v>2508</v>
      </c>
      <c r="L1054" s="33">
        <v>8963</v>
      </c>
      <c r="M1054" s="150">
        <v>449615.92091199994</v>
      </c>
      <c r="N1054" s="34">
        <v>-284542</v>
      </c>
      <c r="O1054" s="34">
        <v>215152.14750000014</v>
      </c>
      <c r="P1054" s="30">
        <v>273814.17991199996</v>
      </c>
      <c r="Q1054" s="35">
        <v>23181.440592999999</v>
      </c>
      <c r="R1054" s="36">
        <v>0</v>
      </c>
      <c r="S1054" s="36">
        <v>6378.4817245738777</v>
      </c>
      <c r="T1054" s="36">
        <v>11547.518275426122</v>
      </c>
      <c r="U1054" s="37">
        <v>17926.096666012934</v>
      </c>
      <c r="V1054" s="38">
        <v>41107.537259012934</v>
      </c>
      <c r="W1054" s="34">
        <v>314921.71717101289</v>
      </c>
      <c r="X1054" s="34">
        <v>11959.653233573888</v>
      </c>
      <c r="Y1054" s="33">
        <v>302962.063937439</v>
      </c>
      <c r="Z1054" s="144">
        <v>0</v>
      </c>
      <c r="AA1054" s="34">
        <v>19490.993655505976</v>
      </c>
      <c r="AB1054" s="34">
        <v>65431.856048938287</v>
      </c>
      <c r="AC1054" s="34">
        <v>37570.32</v>
      </c>
      <c r="AD1054" s="34">
        <v>4209.5546323811632</v>
      </c>
      <c r="AE1054" s="34">
        <v>2764.13</v>
      </c>
      <c r="AF1054" s="34">
        <v>129466.85433682543</v>
      </c>
      <c r="AG1054" s="136">
        <v>45636</v>
      </c>
      <c r="AH1054" s="34">
        <v>108740.25900000001</v>
      </c>
      <c r="AI1054" s="34">
        <v>0</v>
      </c>
      <c r="AJ1054" s="34">
        <v>10210</v>
      </c>
      <c r="AK1054" s="34">
        <v>10210</v>
      </c>
      <c r="AL1054" s="34">
        <v>45636</v>
      </c>
      <c r="AM1054" s="34">
        <v>98530.259000000005</v>
      </c>
      <c r="AN1054" s="34">
        <v>52894.259000000005</v>
      </c>
      <c r="AO1054" s="34">
        <v>273814.17991199996</v>
      </c>
      <c r="AP1054" s="34">
        <v>210709.92091199994</v>
      </c>
      <c r="AQ1054" s="34">
        <v>63104.25900000002</v>
      </c>
      <c r="AR1054" s="34">
        <v>-284542</v>
      </c>
      <c r="AS1054" s="34">
        <v>0</v>
      </c>
    </row>
    <row r="1055" spans="2:45" s="1" customFormat="1" ht="14.25" x14ac:dyDescent="0.2">
      <c r="B1055" s="31" t="s">
        <v>4794</v>
      </c>
      <c r="C1055" s="32" t="s">
        <v>742</v>
      </c>
      <c r="D1055" s="31" t="s">
        <v>743</v>
      </c>
      <c r="E1055" s="31" t="s">
        <v>13</v>
      </c>
      <c r="F1055" s="31" t="s">
        <v>11</v>
      </c>
      <c r="G1055" s="31" t="s">
        <v>19</v>
      </c>
      <c r="H1055" s="31" t="s">
        <v>63</v>
      </c>
      <c r="I1055" s="31" t="s">
        <v>10</v>
      </c>
      <c r="J1055" s="31" t="s">
        <v>12</v>
      </c>
      <c r="K1055" s="31" t="s">
        <v>744</v>
      </c>
      <c r="L1055" s="33">
        <v>3996</v>
      </c>
      <c r="M1055" s="150">
        <v>205548.45678499999</v>
      </c>
      <c r="N1055" s="34">
        <v>-126279.5</v>
      </c>
      <c r="O1055" s="34">
        <v>53095.363173097103</v>
      </c>
      <c r="P1055" s="30">
        <v>129390.95678499999</v>
      </c>
      <c r="Q1055" s="35">
        <v>9907.9343320000007</v>
      </c>
      <c r="R1055" s="36">
        <v>0</v>
      </c>
      <c r="S1055" s="36">
        <v>8828.1809657176764</v>
      </c>
      <c r="T1055" s="36">
        <v>-45.189180657946054</v>
      </c>
      <c r="U1055" s="37">
        <v>8783.0391473713153</v>
      </c>
      <c r="V1055" s="38">
        <v>18690.973479371314</v>
      </c>
      <c r="W1055" s="34">
        <v>148081.9302643713</v>
      </c>
      <c r="X1055" s="34">
        <v>16552.839310717711</v>
      </c>
      <c r="Y1055" s="33">
        <v>131529.09095365359</v>
      </c>
      <c r="Z1055" s="144">
        <v>0</v>
      </c>
      <c r="AA1055" s="34">
        <v>6542.7694073952125</v>
      </c>
      <c r="AB1055" s="34">
        <v>35417.515132810673</v>
      </c>
      <c r="AC1055" s="34">
        <v>16750.09</v>
      </c>
      <c r="AD1055" s="34">
        <v>1472.5</v>
      </c>
      <c r="AE1055" s="34">
        <v>335.04</v>
      </c>
      <c r="AF1055" s="34">
        <v>60517.914540205886</v>
      </c>
      <c r="AG1055" s="136">
        <v>97913</v>
      </c>
      <c r="AH1055" s="34">
        <v>97913</v>
      </c>
      <c r="AI1055" s="34">
        <v>14475</v>
      </c>
      <c r="AJ1055" s="34">
        <v>14475</v>
      </c>
      <c r="AK1055" s="34">
        <v>0</v>
      </c>
      <c r="AL1055" s="34">
        <v>83438</v>
      </c>
      <c r="AM1055" s="34">
        <v>83438</v>
      </c>
      <c r="AN1055" s="34">
        <v>0</v>
      </c>
      <c r="AO1055" s="34">
        <v>129390.95678499999</v>
      </c>
      <c r="AP1055" s="34">
        <v>129390.95678499999</v>
      </c>
      <c r="AQ1055" s="34">
        <v>0</v>
      </c>
      <c r="AR1055" s="34">
        <v>-134121</v>
      </c>
      <c r="AS1055" s="34">
        <v>7841.5</v>
      </c>
    </row>
    <row r="1056" spans="2:45" s="1" customFormat="1" ht="14.25" x14ac:dyDescent="0.2">
      <c r="B1056" s="31" t="s">
        <v>4794</v>
      </c>
      <c r="C1056" s="32" t="s">
        <v>4698</v>
      </c>
      <c r="D1056" s="31" t="s">
        <v>4699</v>
      </c>
      <c r="E1056" s="31" t="s">
        <v>13</v>
      </c>
      <c r="F1056" s="31" t="s">
        <v>11</v>
      </c>
      <c r="G1056" s="31" t="s">
        <v>19</v>
      </c>
      <c r="H1056" s="31" t="s">
        <v>63</v>
      </c>
      <c r="I1056" s="31" t="s">
        <v>10</v>
      </c>
      <c r="J1056" s="31" t="s">
        <v>14</v>
      </c>
      <c r="K1056" s="31" t="s">
        <v>4700</v>
      </c>
      <c r="L1056" s="33">
        <v>6792</v>
      </c>
      <c r="M1056" s="150">
        <v>353909.844178</v>
      </c>
      <c r="N1056" s="34">
        <v>-677358</v>
      </c>
      <c r="O1056" s="34">
        <v>409620.99185386614</v>
      </c>
      <c r="P1056" s="30">
        <v>-50006.155822000001</v>
      </c>
      <c r="Q1056" s="35">
        <v>32601.887545000001</v>
      </c>
      <c r="R1056" s="36">
        <v>50006.155822000001</v>
      </c>
      <c r="S1056" s="36">
        <v>14038.559840005391</v>
      </c>
      <c r="T1056" s="36">
        <v>324213.01483863196</v>
      </c>
      <c r="U1056" s="37">
        <v>388259.82418170391</v>
      </c>
      <c r="V1056" s="38">
        <v>420861.71172670391</v>
      </c>
      <c r="W1056" s="34">
        <v>420861.71172670391</v>
      </c>
      <c r="X1056" s="34">
        <v>415625.14386887156</v>
      </c>
      <c r="Y1056" s="33">
        <v>5236.5678578323568</v>
      </c>
      <c r="Z1056" s="144">
        <v>0</v>
      </c>
      <c r="AA1056" s="34">
        <v>22471.763695497495</v>
      </c>
      <c r="AB1056" s="34">
        <v>70766.17142914256</v>
      </c>
      <c r="AC1056" s="34">
        <v>28470.11</v>
      </c>
      <c r="AD1056" s="34">
        <v>9786.2150000000001</v>
      </c>
      <c r="AE1056" s="34">
        <v>135.5</v>
      </c>
      <c r="AF1056" s="34">
        <v>131629.76012464007</v>
      </c>
      <c r="AG1056" s="136">
        <v>263373</v>
      </c>
      <c r="AH1056" s="34">
        <v>273442</v>
      </c>
      <c r="AI1056" s="34">
        <v>1205</v>
      </c>
      <c r="AJ1056" s="34">
        <v>11274</v>
      </c>
      <c r="AK1056" s="34">
        <v>10069</v>
      </c>
      <c r="AL1056" s="34">
        <v>262168</v>
      </c>
      <c r="AM1056" s="34">
        <v>262168</v>
      </c>
      <c r="AN1056" s="34">
        <v>0</v>
      </c>
      <c r="AO1056" s="34">
        <v>-50006.155822000001</v>
      </c>
      <c r="AP1056" s="34">
        <v>-60075.155822000001</v>
      </c>
      <c r="AQ1056" s="34">
        <v>10069</v>
      </c>
      <c r="AR1056" s="34">
        <v>-677358</v>
      </c>
      <c r="AS1056" s="34">
        <v>0</v>
      </c>
    </row>
    <row r="1057" spans="2:45" s="1" customFormat="1" ht="14.25" x14ac:dyDescent="0.2">
      <c r="B1057" s="31" t="s">
        <v>4794</v>
      </c>
      <c r="C1057" s="32" t="s">
        <v>862</v>
      </c>
      <c r="D1057" s="31" t="s">
        <v>863</v>
      </c>
      <c r="E1057" s="31" t="s">
        <v>13</v>
      </c>
      <c r="F1057" s="31" t="s">
        <v>11</v>
      </c>
      <c r="G1057" s="31" t="s">
        <v>19</v>
      </c>
      <c r="H1057" s="31" t="s">
        <v>77</v>
      </c>
      <c r="I1057" s="31" t="s">
        <v>10</v>
      </c>
      <c r="J1057" s="31" t="s">
        <v>16</v>
      </c>
      <c r="K1057" s="31" t="s">
        <v>864</v>
      </c>
      <c r="L1057" s="33">
        <v>15244</v>
      </c>
      <c r="M1057" s="150">
        <v>743392.78709999996</v>
      </c>
      <c r="N1057" s="34">
        <v>-444354</v>
      </c>
      <c r="O1057" s="34">
        <v>154806.3322342014</v>
      </c>
      <c r="P1057" s="30">
        <v>766963.78709999996</v>
      </c>
      <c r="Q1057" s="35">
        <v>62640.908930999998</v>
      </c>
      <c r="R1057" s="36">
        <v>0</v>
      </c>
      <c r="S1057" s="36">
        <v>46613.043709732177</v>
      </c>
      <c r="T1057" s="36">
        <v>-871.43518352026877</v>
      </c>
      <c r="U1057" s="37">
        <v>45741.855187983718</v>
      </c>
      <c r="V1057" s="38">
        <v>108382.76411898372</v>
      </c>
      <c r="W1057" s="34">
        <v>875346.55121898372</v>
      </c>
      <c r="X1057" s="34">
        <v>87399.456955732079</v>
      </c>
      <c r="Y1057" s="33">
        <v>787947.09426325164</v>
      </c>
      <c r="Z1057" s="144">
        <v>0</v>
      </c>
      <c r="AA1057" s="34">
        <v>30803.570059331771</v>
      </c>
      <c r="AB1057" s="34">
        <v>169196.44993190945</v>
      </c>
      <c r="AC1057" s="34">
        <v>63898.47</v>
      </c>
      <c r="AD1057" s="34">
        <v>11195.575916345668</v>
      </c>
      <c r="AE1057" s="34">
        <v>198.88</v>
      </c>
      <c r="AF1057" s="34">
        <v>275292.94590758695</v>
      </c>
      <c r="AG1057" s="136">
        <v>691478</v>
      </c>
      <c r="AH1057" s="34">
        <v>697098</v>
      </c>
      <c r="AI1057" s="34">
        <v>33395</v>
      </c>
      <c r="AJ1057" s="34">
        <v>39015</v>
      </c>
      <c r="AK1057" s="34">
        <v>5620</v>
      </c>
      <c r="AL1057" s="34">
        <v>658083</v>
      </c>
      <c r="AM1057" s="34">
        <v>658083</v>
      </c>
      <c r="AN1057" s="34">
        <v>0</v>
      </c>
      <c r="AO1057" s="34">
        <v>766963.78709999996</v>
      </c>
      <c r="AP1057" s="34">
        <v>761343.78709999996</v>
      </c>
      <c r="AQ1057" s="34">
        <v>5620</v>
      </c>
      <c r="AR1057" s="34">
        <v>-444354</v>
      </c>
      <c r="AS1057" s="34">
        <v>0</v>
      </c>
    </row>
    <row r="1058" spans="2:45" s="1" customFormat="1" ht="14.25" x14ac:dyDescent="0.2">
      <c r="B1058" s="31" t="s">
        <v>4794</v>
      </c>
      <c r="C1058" s="32" t="s">
        <v>2347</v>
      </c>
      <c r="D1058" s="31" t="s">
        <v>2348</v>
      </c>
      <c r="E1058" s="31" t="s">
        <v>13</v>
      </c>
      <c r="F1058" s="31" t="s">
        <v>11</v>
      </c>
      <c r="G1058" s="31" t="s">
        <v>19</v>
      </c>
      <c r="H1058" s="31" t="s">
        <v>77</v>
      </c>
      <c r="I1058" s="31" t="s">
        <v>10</v>
      </c>
      <c r="J1058" s="31" t="s">
        <v>12</v>
      </c>
      <c r="K1058" s="31" t="s">
        <v>2349</v>
      </c>
      <c r="L1058" s="33">
        <v>2105</v>
      </c>
      <c r="M1058" s="150">
        <v>79893.54677700001</v>
      </c>
      <c r="N1058" s="34">
        <v>-31595</v>
      </c>
      <c r="O1058" s="34">
        <v>6424.3315326040201</v>
      </c>
      <c r="P1058" s="30">
        <v>67452.54677700001</v>
      </c>
      <c r="Q1058" s="35">
        <v>8101.2010190000001</v>
      </c>
      <c r="R1058" s="36">
        <v>0</v>
      </c>
      <c r="S1058" s="36">
        <v>5895.2360137165497</v>
      </c>
      <c r="T1058" s="36">
        <v>-91.074106918649704</v>
      </c>
      <c r="U1058" s="37">
        <v>5804.1932057597405</v>
      </c>
      <c r="V1058" s="38">
        <v>13905.394224759741</v>
      </c>
      <c r="W1058" s="34">
        <v>81357.941001759755</v>
      </c>
      <c r="X1058" s="34">
        <v>11053.567525716571</v>
      </c>
      <c r="Y1058" s="33">
        <v>70304.373476043183</v>
      </c>
      <c r="Z1058" s="144">
        <v>0</v>
      </c>
      <c r="AA1058" s="34">
        <v>3065.3597191847571</v>
      </c>
      <c r="AB1058" s="34">
        <v>14633.094650131474</v>
      </c>
      <c r="AC1058" s="34">
        <v>8823.56</v>
      </c>
      <c r="AD1058" s="34">
        <v>227.5</v>
      </c>
      <c r="AE1058" s="34">
        <v>0</v>
      </c>
      <c r="AF1058" s="34">
        <v>26749.514369316232</v>
      </c>
      <c r="AG1058" s="136">
        <v>31305</v>
      </c>
      <c r="AH1058" s="34">
        <v>35445</v>
      </c>
      <c r="AI1058" s="34">
        <v>0</v>
      </c>
      <c r="AJ1058" s="34">
        <v>4140</v>
      </c>
      <c r="AK1058" s="34">
        <v>4140</v>
      </c>
      <c r="AL1058" s="34">
        <v>31305</v>
      </c>
      <c r="AM1058" s="34">
        <v>31305</v>
      </c>
      <c r="AN1058" s="34">
        <v>0</v>
      </c>
      <c r="AO1058" s="34">
        <v>67452.54677700001</v>
      </c>
      <c r="AP1058" s="34">
        <v>63312.54677700001</v>
      </c>
      <c r="AQ1058" s="34">
        <v>4140</v>
      </c>
      <c r="AR1058" s="34">
        <v>-31595</v>
      </c>
      <c r="AS1058" s="34">
        <v>0</v>
      </c>
    </row>
    <row r="1059" spans="2:45" s="1" customFormat="1" ht="14.25" x14ac:dyDescent="0.2">
      <c r="B1059" s="31" t="s">
        <v>4794</v>
      </c>
      <c r="C1059" s="32" t="s">
        <v>2368</v>
      </c>
      <c r="D1059" s="31" t="s">
        <v>2369</v>
      </c>
      <c r="E1059" s="31" t="s">
        <v>13</v>
      </c>
      <c r="F1059" s="31" t="s">
        <v>11</v>
      </c>
      <c r="G1059" s="31" t="s">
        <v>19</v>
      </c>
      <c r="H1059" s="31" t="s">
        <v>77</v>
      </c>
      <c r="I1059" s="31" t="s">
        <v>10</v>
      </c>
      <c r="J1059" s="31" t="s">
        <v>14</v>
      </c>
      <c r="K1059" s="31" t="s">
        <v>2370</v>
      </c>
      <c r="L1059" s="33">
        <v>6328</v>
      </c>
      <c r="M1059" s="150">
        <v>167366.57095200001</v>
      </c>
      <c r="N1059" s="34">
        <v>-71735</v>
      </c>
      <c r="O1059" s="34">
        <v>34843.876243156017</v>
      </c>
      <c r="P1059" s="30">
        <v>219767.370952</v>
      </c>
      <c r="Q1059" s="35">
        <v>13252.965044</v>
      </c>
      <c r="R1059" s="36">
        <v>0</v>
      </c>
      <c r="S1059" s="36">
        <v>11171.540955432862</v>
      </c>
      <c r="T1059" s="36">
        <v>1484.4590445671383</v>
      </c>
      <c r="U1059" s="37">
        <v>12656.068247520901</v>
      </c>
      <c r="V1059" s="38">
        <v>25909.0332915209</v>
      </c>
      <c r="W1059" s="34">
        <v>245676.4042435209</v>
      </c>
      <c r="X1059" s="34">
        <v>20946.639291432861</v>
      </c>
      <c r="Y1059" s="33">
        <v>224729.76495208804</v>
      </c>
      <c r="Z1059" s="144">
        <v>0</v>
      </c>
      <c r="AA1059" s="34">
        <v>26062.058057520429</v>
      </c>
      <c r="AB1059" s="34">
        <v>40429.726561414216</v>
      </c>
      <c r="AC1059" s="34">
        <v>26525.16</v>
      </c>
      <c r="AD1059" s="34">
        <v>5203.2960079875002</v>
      </c>
      <c r="AE1059" s="34">
        <v>0</v>
      </c>
      <c r="AF1059" s="34">
        <v>98220.240626922154</v>
      </c>
      <c r="AG1059" s="136">
        <v>140833</v>
      </c>
      <c r="AH1059" s="34">
        <v>144037.79999999999</v>
      </c>
      <c r="AI1059" s="34">
        <v>11135</v>
      </c>
      <c r="AJ1059" s="34">
        <v>14339.800000000001</v>
      </c>
      <c r="AK1059" s="34">
        <v>3204.8000000000011</v>
      </c>
      <c r="AL1059" s="34">
        <v>129698</v>
      </c>
      <c r="AM1059" s="34">
        <v>129698</v>
      </c>
      <c r="AN1059" s="34">
        <v>0</v>
      </c>
      <c r="AO1059" s="34">
        <v>219767.370952</v>
      </c>
      <c r="AP1059" s="34">
        <v>216562.57095200001</v>
      </c>
      <c r="AQ1059" s="34">
        <v>3204.7999999999884</v>
      </c>
      <c r="AR1059" s="34">
        <v>-168237</v>
      </c>
      <c r="AS1059" s="34">
        <v>96502</v>
      </c>
    </row>
    <row r="1060" spans="2:45" s="1" customFormat="1" ht="14.25" x14ac:dyDescent="0.2">
      <c r="B1060" s="31" t="s">
        <v>4794</v>
      </c>
      <c r="C1060" s="32" t="s">
        <v>1707</v>
      </c>
      <c r="D1060" s="31" t="s">
        <v>1708</v>
      </c>
      <c r="E1060" s="31" t="s">
        <v>13</v>
      </c>
      <c r="F1060" s="31" t="s">
        <v>11</v>
      </c>
      <c r="G1060" s="31" t="s">
        <v>19</v>
      </c>
      <c r="H1060" s="31" t="s">
        <v>77</v>
      </c>
      <c r="I1060" s="31" t="s">
        <v>10</v>
      </c>
      <c r="J1060" s="31" t="s">
        <v>16</v>
      </c>
      <c r="K1060" s="31" t="s">
        <v>1709</v>
      </c>
      <c r="L1060" s="33">
        <v>17876</v>
      </c>
      <c r="M1060" s="150">
        <v>650632.00822900003</v>
      </c>
      <c r="N1060" s="34">
        <v>-225173.14</v>
      </c>
      <c r="O1060" s="34">
        <v>64611.521567674834</v>
      </c>
      <c r="P1060" s="30">
        <v>691746.86822900001</v>
      </c>
      <c r="Q1060" s="35">
        <v>62693.248499000001</v>
      </c>
      <c r="R1060" s="36">
        <v>0</v>
      </c>
      <c r="S1060" s="36">
        <v>46762.820674303672</v>
      </c>
      <c r="T1060" s="36">
        <v>-595.05057522600691</v>
      </c>
      <c r="U1060" s="37">
        <v>46168.019058927137</v>
      </c>
      <c r="V1060" s="38">
        <v>108861.26755792715</v>
      </c>
      <c r="W1060" s="34">
        <v>800608.13578692719</v>
      </c>
      <c r="X1060" s="34">
        <v>87680.288764303667</v>
      </c>
      <c r="Y1060" s="33">
        <v>712927.84702262352</v>
      </c>
      <c r="Z1060" s="144">
        <v>0</v>
      </c>
      <c r="AA1060" s="34">
        <v>43593.876287908053</v>
      </c>
      <c r="AB1060" s="34">
        <v>126910.75248820685</v>
      </c>
      <c r="AC1060" s="34">
        <v>74931.06</v>
      </c>
      <c r="AD1060" s="34">
        <v>12558.389317458001</v>
      </c>
      <c r="AE1060" s="34">
        <v>5708.19</v>
      </c>
      <c r="AF1060" s="34">
        <v>263702.26809357287</v>
      </c>
      <c r="AG1060" s="136">
        <v>368630</v>
      </c>
      <c r="AH1060" s="34">
        <v>420600</v>
      </c>
      <c r="AI1060" s="34">
        <v>0</v>
      </c>
      <c r="AJ1060" s="34">
        <v>51970</v>
      </c>
      <c r="AK1060" s="34">
        <v>51970</v>
      </c>
      <c r="AL1060" s="34">
        <v>368630</v>
      </c>
      <c r="AM1060" s="34">
        <v>368630</v>
      </c>
      <c r="AN1060" s="34">
        <v>0</v>
      </c>
      <c r="AO1060" s="34">
        <v>691746.86822900001</v>
      </c>
      <c r="AP1060" s="34">
        <v>639776.86822900001</v>
      </c>
      <c r="AQ1060" s="34">
        <v>51970</v>
      </c>
      <c r="AR1060" s="34">
        <v>-225173.14</v>
      </c>
      <c r="AS1060" s="34">
        <v>0</v>
      </c>
    </row>
    <row r="1061" spans="2:45" s="1" customFormat="1" ht="14.25" x14ac:dyDescent="0.2">
      <c r="B1061" s="31" t="s">
        <v>4794</v>
      </c>
      <c r="C1061" s="32" t="s">
        <v>4143</v>
      </c>
      <c r="D1061" s="31" t="s">
        <v>4144</v>
      </c>
      <c r="E1061" s="31" t="s">
        <v>13</v>
      </c>
      <c r="F1061" s="31" t="s">
        <v>11</v>
      </c>
      <c r="G1061" s="31" t="s">
        <v>19</v>
      </c>
      <c r="H1061" s="31" t="s">
        <v>77</v>
      </c>
      <c r="I1061" s="31" t="s">
        <v>10</v>
      </c>
      <c r="J1061" s="31" t="s">
        <v>14</v>
      </c>
      <c r="K1061" s="31" t="s">
        <v>4145</v>
      </c>
      <c r="L1061" s="33">
        <v>6879</v>
      </c>
      <c r="M1061" s="150">
        <v>315418.657656</v>
      </c>
      <c r="N1061" s="34">
        <v>-221808.59999999998</v>
      </c>
      <c r="O1061" s="34">
        <v>76616.78612662974</v>
      </c>
      <c r="P1061" s="30">
        <v>270233.35765600001</v>
      </c>
      <c r="Q1061" s="35">
        <v>36053.271005000002</v>
      </c>
      <c r="R1061" s="36">
        <v>0</v>
      </c>
      <c r="S1061" s="36">
        <v>16879.969132577913</v>
      </c>
      <c r="T1061" s="36">
        <v>-168.71853453337826</v>
      </c>
      <c r="U1061" s="37">
        <v>16711.340713517395</v>
      </c>
      <c r="V1061" s="38">
        <v>52764.611718517393</v>
      </c>
      <c r="W1061" s="34">
        <v>322997.96937451739</v>
      </c>
      <c r="X1061" s="34">
        <v>31649.942123577872</v>
      </c>
      <c r="Y1061" s="33">
        <v>291348.02725093951</v>
      </c>
      <c r="Z1061" s="144">
        <v>0</v>
      </c>
      <c r="AA1061" s="34">
        <v>8687.8810629866966</v>
      </c>
      <c r="AB1061" s="34">
        <v>42801.101901998736</v>
      </c>
      <c r="AC1061" s="34">
        <v>28834.79</v>
      </c>
      <c r="AD1061" s="34">
        <v>2855.9930847580345</v>
      </c>
      <c r="AE1061" s="34">
        <v>0</v>
      </c>
      <c r="AF1061" s="34">
        <v>83179.76604974347</v>
      </c>
      <c r="AG1061" s="136">
        <v>194273</v>
      </c>
      <c r="AH1061" s="34">
        <v>214912.3</v>
      </c>
      <c r="AI1061" s="34">
        <v>6165</v>
      </c>
      <c r="AJ1061" s="34">
        <v>26804.300000000003</v>
      </c>
      <c r="AK1061" s="34">
        <v>20639.300000000003</v>
      </c>
      <c r="AL1061" s="34">
        <v>188108</v>
      </c>
      <c r="AM1061" s="34">
        <v>188108</v>
      </c>
      <c r="AN1061" s="34">
        <v>0</v>
      </c>
      <c r="AO1061" s="34">
        <v>270233.35765600001</v>
      </c>
      <c r="AP1061" s="34">
        <v>249594.05765600002</v>
      </c>
      <c r="AQ1061" s="34">
        <v>20639.299999999988</v>
      </c>
      <c r="AR1061" s="34">
        <v>-221808.59999999998</v>
      </c>
      <c r="AS1061" s="34">
        <v>0</v>
      </c>
    </row>
    <row r="1062" spans="2:45" s="1" customFormat="1" ht="14.25" x14ac:dyDescent="0.2">
      <c r="B1062" s="31" t="s">
        <v>4794</v>
      </c>
      <c r="C1062" s="32" t="s">
        <v>3428</v>
      </c>
      <c r="D1062" s="31" t="s">
        <v>3429</v>
      </c>
      <c r="E1062" s="31" t="s">
        <v>13</v>
      </c>
      <c r="F1062" s="31" t="s">
        <v>11</v>
      </c>
      <c r="G1062" s="31" t="s">
        <v>19</v>
      </c>
      <c r="H1062" s="31" t="s">
        <v>77</v>
      </c>
      <c r="I1062" s="31" t="s">
        <v>10</v>
      </c>
      <c r="J1062" s="31" t="s">
        <v>14</v>
      </c>
      <c r="K1062" s="31" t="s">
        <v>3430</v>
      </c>
      <c r="L1062" s="33">
        <v>7352</v>
      </c>
      <c r="M1062" s="150">
        <v>242735.96105099999</v>
      </c>
      <c r="N1062" s="34">
        <v>-182153</v>
      </c>
      <c r="O1062" s="34">
        <v>47585.460497380591</v>
      </c>
      <c r="P1062" s="30">
        <v>111206.96105099999</v>
      </c>
      <c r="Q1062" s="35">
        <v>25180.628876999999</v>
      </c>
      <c r="R1062" s="36">
        <v>0</v>
      </c>
      <c r="S1062" s="36">
        <v>16267.610285720531</v>
      </c>
      <c r="T1062" s="36">
        <v>-84.501167303420516</v>
      </c>
      <c r="U1062" s="37">
        <v>16183.196385885334</v>
      </c>
      <c r="V1062" s="38">
        <v>41363.825262885337</v>
      </c>
      <c r="W1062" s="34">
        <v>152570.78631388533</v>
      </c>
      <c r="X1062" s="34">
        <v>30501.76928572054</v>
      </c>
      <c r="Y1062" s="33">
        <v>122069.01702816479</v>
      </c>
      <c r="Z1062" s="144">
        <v>0</v>
      </c>
      <c r="AA1062" s="34">
        <v>6970.8734685015115</v>
      </c>
      <c r="AB1062" s="34">
        <v>52936.86521546678</v>
      </c>
      <c r="AC1062" s="34">
        <v>30817.47</v>
      </c>
      <c r="AD1062" s="34">
        <v>2975.7400223</v>
      </c>
      <c r="AE1062" s="34">
        <v>107.58</v>
      </c>
      <c r="AF1062" s="34">
        <v>93808.528706268291</v>
      </c>
      <c r="AG1062" s="136">
        <v>265616</v>
      </c>
      <c r="AH1062" s="34">
        <v>272516</v>
      </c>
      <c r="AI1062" s="34">
        <v>0</v>
      </c>
      <c r="AJ1062" s="34">
        <v>6900</v>
      </c>
      <c r="AK1062" s="34">
        <v>6900</v>
      </c>
      <c r="AL1062" s="34">
        <v>265616</v>
      </c>
      <c r="AM1062" s="34">
        <v>265616</v>
      </c>
      <c r="AN1062" s="34">
        <v>0</v>
      </c>
      <c r="AO1062" s="34">
        <v>111206.96105099999</v>
      </c>
      <c r="AP1062" s="34">
        <v>104306.96105099999</v>
      </c>
      <c r="AQ1062" s="34">
        <v>6900</v>
      </c>
      <c r="AR1062" s="34">
        <v>-182153</v>
      </c>
      <c r="AS1062" s="34">
        <v>0</v>
      </c>
    </row>
    <row r="1063" spans="2:45" s="1" customFormat="1" ht="14.25" x14ac:dyDescent="0.2">
      <c r="B1063" s="31" t="s">
        <v>4794</v>
      </c>
      <c r="C1063" s="32" t="s">
        <v>3635</v>
      </c>
      <c r="D1063" s="31" t="s">
        <v>3636</v>
      </c>
      <c r="E1063" s="31" t="s">
        <v>13</v>
      </c>
      <c r="F1063" s="31" t="s">
        <v>11</v>
      </c>
      <c r="G1063" s="31" t="s">
        <v>19</v>
      </c>
      <c r="H1063" s="31" t="s">
        <v>77</v>
      </c>
      <c r="I1063" s="31" t="s">
        <v>10</v>
      </c>
      <c r="J1063" s="31" t="s">
        <v>16</v>
      </c>
      <c r="K1063" s="31" t="s">
        <v>3637</v>
      </c>
      <c r="L1063" s="33">
        <v>11144</v>
      </c>
      <c r="M1063" s="150">
        <v>287845.45622699999</v>
      </c>
      <c r="N1063" s="34">
        <v>133123</v>
      </c>
      <c r="O1063" s="34">
        <v>0</v>
      </c>
      <c r="P1063" s="30">
        <v>491532.33622699999</v>
      </c>
      <c r="Q1063" s="35">
        <v>17933.657867999998</v>
      </c>
      <c r="R1063" s="36">
        <v>0</v>
      </c>
      <c r="S1063" s="36">
        <v>16437.113870863453</v>
      </c>
      <c r="T1063" s="36">
        <v>5850.8861291365465</v>
      </c>
      <c r="U1063" s="37">
        <v>22288.120188112032</v>
      </c>
      <c r="V1063" s="38">
        <v>40221.778056112031</v>
      </c>
      <c r="W1063" s="34">
        <v>531754.11428311199</v>
      </c>
      <c r="X1063" s="34">
        <v>30819.58850786346</v>
      </c>
      <c r="Y1063" s="33">
        <v>500934.52577524853</v>
      </c>
      <c r="Z1063" s="144">
        <v>0</v>
      </c>
      <c r="AA1063" s="34">
        <v>9931.3881784388395</v>
      </c>
      <c r="AB1063" s="34">
        <v>60049.068560581589</v>
      </c>
      <c r="AC1063" s="34">
        <v>46712.45</v>
      </c>
      <c r="AD1063" s="34">
        <v>3981.5332738082502</v>
      </c>
      <c r="AE1063" s="34">
        <v>0</v>
      </c>
      <c r="AF1063" s="34">
        <v>120674.44001282868</v>
      </c>
      <c r="AG1063" s="136">
        <v>125633</v>
      </c>
      <c r="AH1063" s="34">
        <v>127160.87999999999</v>
      </c>
      <c r="AI1063" s="34">
        <v>1568</v>
      </c>
      <c r="AJ1063" s="34">
        <v>1568</v>
      </c>
      <c r="AK1063" s="34">
        <v>0</v>
      </c>
      <c r="AL1063" s="34">
        <v>124065</v>
      </c>
      <c r="AM1063" s="34">
        <v>125592.87999999999</v>
      </c>
      <c r="AN1063" s="34">
        <v>1527.8799999999901</v>
      </c>
      <c r="AO1063" s="34">
        <v>491532.33622699999</v>
      </c>
      <c r="AP1063" s="34">
        <v>490004.45622699999</v>
      </c>
      <c r="AQ1063" s="34">
        <v>1527.8800000000047</v>
      </c>
      <c r="AR1063" s="34">
        <v>133123</v>
      </c>
      <c r="AS1063" s="34">
        <v>0</v>
      </c>
    </row>
    <row r="1064" spans="2:45" s="1" customFormat="1" ht="14.25" x14ac:dyDescent="0.2">
      <c r="B1064" s="31" t="s">
        <v>4794</v>
      </c>
      <c r="C1064" s="32" t="s">
        <v>1523</v>
      </c>
      <c r="D1064" s="31" t="s">
        <v>1524</v>
      </c>
      <c r="E1064" s="31" t="s">
        <v>13</v>
      </c>
      <c r="F1064" s="31" t="s">
        <v>11</v>
      </c>
      <c r="G1064" s="31" t="s">
        <v>19</v>
      </c>
      <c r="H1064" s="31" t="s">
        <v>77</v>
      </c>
      <c r="I1064" s="31" t="s">
        <v>10</v>
      </c>
      <c r="J1064" s="31" t="s">
        <v>16</v>
      </c>
      <c r="K1064" s="31" t="s">
        <v>1525</v>
      </c>
      <c r="L1064" s="33">
        <v>15487</v>
      </c>
      <c r="M1064" s="150">
        <v>458825.60300900007</v>
      </c>
      <c r="N1064" s="34">
        <v>-53042</v>
      </c>
      <c r="O1064" s="34">
        <v>0</v>
      </c>
      <c r="P1064" s="30">
        <v>525511.09300900006</v>
      </c>
      <c r="Q1064" s="35">
        <v>50670.301608000002</v>
      </c>
      <c r="R1064" s="36">
        <v>0</v>
      </c>
      <c r="S1064" s="36">
        <v>33622.825976012915</v>
      </c>
      <c r="T1064" s="36">
        <v>-143.14876859074866</v>
      </c>
      <c r="U1064" s="37">
        <v>33479.857746689711</v>
      </c>
      <c r="V1064" s="38">
        <v>84150.159354689706</v>
      </c>
      <c r="W1064" s="34">
        <v>609661.25236368971</v>
      </c>
      <c r="X1064" s="34">
        <v>63042.798705013003</v>
      </c>
      <c r="Y1064" s="33">
        <v>546618.45365867671</v>
      </c>
      <c r="Z1064" s="144">
        <v>0</v>
      </c>
      <c r="AA1064" s="34">
        <v>36814.360751032262</v>
      </c>
      <c r="AB1064" s="34">
        <v>89906.075735069695</v>
      </c>
      <c r="AC1064" s="34">
        <v>64917.06</v>
      </c>
      <c r="AD1064" s="34">
        <v>16478.279636999996</v>
      </c>
      <c r="AE1064" s="34">
        <v>592.07000000000005</v>
      </c>
      <c r="AF1064" s="34">
        <v>208707.84612310195</v>
      </c>
      <c r="AG1064" s="136">
        <v>65303</v>
      </c>
      <c r="AH1064" s="34">
        <v>197338.49</v>
      </c>
      <c r="AI1064" s="34">
        <v>0</v>
      </c>
      <c r="AJ1064" s="34">
        <v>22800</v>
      </c>
      <c r="AK1064" s="34">
        <v>22800</v>
      </c>
      <c r="AL1064" s="34">
        <v>65303</v>
      </c>
      <c r="AM1064" s="34">
        <v>174538.49</v>
      </c>
      <c r="AN1064" s="34">
        <v>109235.48999999999</v>
      </c>
      <c r="AO1064" s="34">
        <v>525511.09300900006</v>
      </c>
      <c r="AP1064" s="34">
        <v>393475.60300900007</v>
      </c>
      <c r="AQ1064" s="34">
        <v>132035.49</v>
      </c>
      <c r="AR1064" s="34">
        <v>-53042</v>
      </c>
      <c r="AS1064" s="34">
        <v>0</v>
      </c>
    </row>
    <row r="1065" spans="2:45" s="1" customFormat="1" ht="14.25" x14ac:dyDescent="0.2">
      <c r="B1065" s="31" t="s">
        <v>4794</v>
      </c>
      <c r="C1065" s="32" t="s">
        <v>3138</v>
      </c>
      <c r="D1065" s="31" t="s">
        <v>3139</v>
      </c>
      <c r="E1065" s="31" t="s">
        <v>13</v>
      </c>
      <c r="F1065" s="31" t="s">
        <v>11</v>
      </c>
      <c r="G1065" s="31" t="s">
        <v>19</v>
      </c>
      <c r="H1065" s="31" t="s">
        <v>77</v>
      </c>
      <c r="I1065" s="31" t="s">
        <v>10</v>
      </c>
      <c r="J1065" s="31" t="s">
        <v>16</v>
      </c>
      <c r="K1065" s="31" t="s">
        <v>3140</v>
      </c>
      <c r="L1065" s="33">
        <v>12089</v>
      </c>
      <c r="M1065" s="150">
        <v>587905.12640299997</v>
      </c>
      <c r="N1065" s="34">
        <v>-249870</v>
      </c>
      <c r="O1065" s="34">
        <v>181842.35563436669</v>
      </c>
      <c r="P1065" s="30">
        <v>348056.156403</v>
      </c>
      <c r="Q1065" s="35">
        <v>49096.836393999998</v>
      </c>
      <c r="R1065" s="36">
        <v>0</v>
      </c>
      <c r="S1065" s="36">
        <v>35999.580244585253</v>
      </c>
      <c r="T1065" s="36">
        <v>-638.86592404845578</v>
      </c>
      <c r="U1065" s="37">
        <v>35360.905003303051</v>
      </c>
      <c r="V1065" s="38">
        <v>84457.741397303049</v>
      </c>
      <c r="W1065" s="34">
        <v>432513.89780030306</v>
      </c>
      <c r="X1065" s="34">
        <v>67499.212958585238</v>
      </c>
      <c r="Y1065" s="33">
        <v>365014.68484171783</v>
      </c>
      <c r="Z1065" s="144">
        <v>0</v>
      </c>
      <c r="AA1065" s="34">
        <v>16468.017369911748</v>
      </c>
      <c r="AB1065" s="34">
        <v>60499.523095234697</v>
      </c>
      <c r="AC1065" s="34">
        <v>50673.62</v>
      </c>
      <c r="AD1065" s="34">
        <v>18163.567831699998</v>
      </c>
      <c r="AE1065" s="34">
        <v>0</v>
      </c>
      <c r="AF1065" s="34">
        <v>145804.72829684644</v>
      </c>
      <c r="AG1065" s="136">
        <v>0</v>
      </c>
      <c r="AH1065" s="34">
        <v>163159.03</v>
      </c>
      <c r="AI1065" s="34">
        <v>0</v>
      </c>
      <c r="AJ1065" s="34">
        <v>26916</v>
      </c>
      <c r="AK1065" s="34">
        <v>26916</v>
      </c>
      <c r="AL1065" s="34">
        <v>0</v>
      </c>
      <c r="AM1065" s="34">
        <v>136243.03</v>
      </c>
      <c r="AN1065" s="34">
        <v>136243.03</v>
      </c>
      <c r="AO1065" s="34">
        <v>348056.156403</v>
      </c>
      <c r="AP1065" s="34">
        <v>184897.126403</v>
      </c>
      <c r="AQ1065" s="34">
        <v>163159.03000000003</v>
      </c>
      <c r="AR1065" s="34">
        <v>-249870</v>
      </c>
      <c r="AS1065" s="34">
        <v>0</v>
      </c>
    </row>
    <row r="1066" spans="2:45" s="1" customFormat="1" ht="14.25" x14ac:dyDescent="0.2">
      <c r="B1066" s="31" t="s">
        <v>4794</v>
      </c>
      <c r="C1066" s="32" t="s">
        <v>3593</v>
      </c>
      <c r="D1066" s="31" t="s">
        <v>3594</v>
      </c>
      <c r="E1066" s="31" t="s">
        <v>13</v>
      </c>
      <c r="F1066" s="31" t="s">
        <v>11</v>
      </c>
      <c r="G1066" s="31" t="s">
        <v>19</v>
      </c>
      <c r="H1066" s="31" t="s">
        <v>77</v>
      </c>
      <c r="I1066" s="31" t="s">
        <v>10</v>
      </c>
      <c r="J1066" s="31" t="s">
        <v>16</v>
      </c>
      <c r="K1066" s="31" t="s">
        <v>3595</v>
      </c>
      <c r="L1066" s="33">
        <v>16947</v>
      </c>
      <c r="M1066" s="150">
        <v>638978.93375299999</v>
      </c>
      <c r="N1066" s="34">
        <v>-551714</v>
      </c>
      <c r="O1066" s="34">
        <v>255724.83837392379</v>
      </c>
      <c r="P1066" s="30">
        <v>307639.93375299999</v>
      </c>
      <c r="Q1066" s="35">
        <v>83008.652738999997</v>
      </c>
      <c r="R1066" s="36">
        <v>0</v>
      </c>
      <c r="S1066" s="36">
        <v>40506.019286872703</v>
      </c>
      <c r="T1066" s="36">
        <v>-357.32903081794211</v>
      </c>
      <c r="U1066" s="37">
        <v>40148.906757996723</v>
      </c>
      <c r="V1066" s="38">
        <v>123157.55949699672</v>
      </c>
      <c r="W1066" s="34">
        <v>430797.49324999668</v>
      </c>
      <c r="X1066" s="34">
        <v>75948.786162872624</v>
      </c>
      <c r="Y1066" s="33">
        <v>354848.70708712406</v>
      </c>
      <c r="Z1066" s="144">
        <v>0</v>
      </c>
      <c r="AA1066" s="34">
        <v>47766.388960526318</v>
      </c>
      <c r="AB1066" s="34">
        <v>166298.34064176091</v>
      </c>
      <c r="AC1066" s="34">
        <v>71036.960000000006</v>
      </c>
      <c r="AD1066" s="34">
        <v>14314.906148034879</v>
      </c>
      <c r="AE1066" s="34">
        <v>780.25</v>
      </c>
      <c r="AF1066" s="34">
        <v>300196.84575032216</v>
      </c>
      <c r="AG1066" s="136">
        <v>545212</v>
      </c>
      <c r="AH1066" s="34">
        <v>545212</v>
      </c>
      <c r="AI1066" s="34">
        <v>125604</v>
      </c>
      <c r="AJ1066" s="34">
        <v>125604</v>
      </c>
      <c r="AK1066" s="34">
        <v>0</v>
      </c>
      <c r="AL1066" s="34">
        <v>419608</v>
      </c>
      <c r="AM1066" s="34">
        <v>419608</v>
      </c>
      <c r="AN1066" s="34">
        <v>0</v>
      </c>
      <c r="AO1066" s="34">
        <v>307639.93375299999</v>
      </c>
      <c r="AP1066" s="34">
        <v>307639.93375299999</v>
      </c>
      <c r="AQ1066" s="34">
        <v>0</v>
      </c>
      <c r="AR1066" s="34">
        <v>-551714</v>
      </c>
      <c r="AS1066" s="34">
        <v>0</v>
      </c>
    </row>
    <row r="1067" spans="2:45" s="1" customFormat="1" ht="14.25" x14ac:dyDescent="0.2">
      <c r="B1067" s="31" t="s">
        <v>4794</v>
      </c>
      <c r="C1067" s="32" t="s">
        <v>1421</v>
      </c>
      <c r="D1067" s="31" t="s">
        <v>1422</v>
      </c>
      <c r="E1067" s="31" t="s">
        <v>13</v>
      </c>
      <c r="F1067" s="31" t="s">
        <v>11</v>
      </c>
      <c r="G1067" s="31" t="s">
        <v>19</v>
      </c>
      <c r="H1067" s="31" t="s">
        <v>77</v>
      </c>
      <c r="I1067" s="31" t="s">
        <v>10</v>
      </c>
      <c r="J1067" s="31" t="s">
        <v>14</v>
      </c>
      <c r="K1067" s="31" t="s">
        <v>1423</v>
      </c>
      <c r="L1067" s="33">
        <v>6066</v>
      </c>
      <c r="M1067" s="150">
        <v>114640.77041200001</v>
      </c>
      <c r="N1067" s="34">
        <v>-47315</v>
      </c>
      <c r="O1067" s="34">
        <v>14689.731223599738</v>
      </c>
      <c r="P1067" s="30">
        <v>131398.77041200001</v>
      </c>
      <c r="Q1067" s="35">
        <v>17038.677399</v>
      </c>
      <c r="R1067" s="36">
        <v>0</v>
      </c>
      <c r="S1067" s="36">
        <v>16983.360673149378</v>
      </c>
      <c r="T1067" s="36">
        <v>-262.17890969048312</v>
      </c>
      <c r="U1067" s="37">
        <v>16721.271932485593</v>
      </c>
      <c r="V1067" s="38">
        <v>33759.949331485594</v>
      </c>
      <c r="W1067" s="34">
        <v>165158.71974348562</v>
      </c>
      <c r="X1067" s="34">
        <v>31843.801262149354</v>
      </c>
      <c r="Y1067" s="33">
        <v>133314.91848133627</v>
      </c>
      <c r="Z1067" s="144">
        <v>0</v>
      </c>
      <c r="AA1067" s="34">
        <v>5211.1450419714292</v>
      </c>
      <c r="AB1067" s="34">
        <v>30927.016448665057</v>
      </c>
      <c r="AC1067" s="34">
        <v>25426.93</v>
      </c>
      <c r="AD1067" s="34">
        <v>7762.5597720701871</v>
      </c>
      <c r="AE1067" s="34">
        <v>7757.7</v>
      </c>
      <c r="AF1067" s="34">
        <v>77085.351262706667</v>
      </c>
      <c r="AG1067" s="136">
        <v>93875</v>
      </c>
      <c r="AH1067" s="34">
        <v>104125</v>
      </c>
      <c r="AI1067" s="34">
        <v>0</v>
      </c>
      <c r="AJ1067" s="34">
        <v>10250</v>
      </c>
      <c r="AK1067" s="34">
        <v>10250</v>
      </c>
      <c r="AL1067" s="34">
        <v>93875</v>
      </c>
      <c r="AM1067" s="34">
        <v>93875</v>
      </c>
      <c r="AN1067" s="34">
        <v>0</v>
      </c>
      <c r="AO1067" s="34">
        <v>131398.77041200001</v>
      </c>
      <c r="AP1067" s="34">
        <v>121148.77041200001</v>
      </c>
      <c r="AQ1067" s="34">
        <v>10250</v>
      </c>
      <c r="AR1067" s="34">
        <v>-47315</v>
      </c>
      <c r="AS1067" s="34">
        <v>0</v>
      </c>
    </row>
    <row r="1068" spans="2:45" s="1" customFormat="1" ht="14.25" x14ac:dyDescent="0.2">
      <c r="B1068" s="31" t="s">
        <v>4794</v>
      </c>
      <c r="C1068" s="32" t="s">
        <v>3746</v>
      </c>
      <c r="D1068" s="31" t="s">
        <v>3747</v>
      </c>
      <c r="E1068" s="31" t="s">
        <v>13</v>
      </c>
      <c r="F1068" s="31" t="s">
        <v>11</v>
      </c>
      <c r="G1068" s="31" t="s">
        <v>19</v>
      </c>
      <c r="H1068" s="31" t="s">
        <v>77</v>
      </c>
      <c r="I1068" s="31" t="s">
        <v>10</v>
      </c>
      <c r="J1068" s="31" t="s">
        <v>15</v>
      </c>
      <c r="K1068" s="31" t="s">
        <v>3748</v>
      </c>
      <c r="L1068" s="33">
        <v>34908</v>
      </c>
      <c r="M1068" s="150">
        <v>984577.16922499996</v>
      </c>
      <c r="N1068" s="34">
        <v>-826176</v>
      </c>
      <c r="O1068" s="34">
        <v>661969.15282348078</v>
      </c>
      <c r="P1068" s="30">
        <v>902187.16922499996</v>
      </c>
      <c r="Q1068" s="35">
        <v>111280.937426</v>
      </c>
      <c r="R1068" s="36">
        <v>0</v>
      </c>
      <c r="S1068" s="36">
        <v>86540.27995660466</v>
      </c>
      <c r="T1068" s="36">
        <v>-903.81931581567915</v>
      </c>
      <c r="U1068" s="37">
        <v>85636.922435679764</v>
      </c>
      <c r="V1068" s="38">
        <v>196917.85986167978</v>
      </c>
      <c r="W1068" s="34">
        <v>1099105.0290866797</v>
      </c>
      <c r="X1068" s="34">
        <v>162263.02491860464</v>
      </c>
      <c r="Y1068" s="33">
        <v>936842.00416807504</v>
      </c>
      <c r="Z1068" s="144">
        <v>0</v>
      </c>
      <c r="AA1068" s="34">
        <v>52327.444136291233</v>
      </c>
      <c r="AB1068" s="34">
        <v>217493.68984955724</v>
      </c>
      <c r="AC1068" s="34">
        <v>146324.32</v>
      </c>
      <c r="AD1068" s="34">
        <v>33147.976192205679</v>
      </c>
      <c r="AE1068" s="34">
        <v>518.37</v>
      </c>
      <c r="AF1068" s="34">
        <v>449811.80017805414</v>
      </c>
      <c r="AG1068" s="136">
        <v>868326</v>
      </c>
      <c r="AH1068" s="34">
        <v>868326</v>
      </c>
      <c r="AI1068" s="34">
        <v>152845</v>
      </c>
      <c r="AJ1068" s="34">
        <v>152845</v>
      </c>
      <c r="AK1068" s="34">
        <v>0</v>
      </c>
      <c r="AL1068" s="34">
        <v>715481</v>
      </c>
      <c r="AM1068" s="34">
        <v>715481</v>
      </c>
      <c r="AN1068" s="34">
        <v>0</v>
      </c>
      <c r="AO1068" s="34">
        <v>902187.16922499996</v>
      </c>
      <c r="AP1068" s="34">
        <v>902187.16922499996</v>
      </c>
      <c r="AQ1068" s="34">
        <v>0</v>
      </c>
      <c r="AR1068" s="34">
        <v>-826176</v>
      </c>
      <c r="AS1068" s="34">
        <v>0</v>
      </c>
    </row>
    <row r="1069" spans="2:45" s="1" customFormat="1" ht="14.25" x14ac:dyDescent="0.2">
      <c r="B1069" s="31" t="s">
        <v>4794</v>
      </c>
      <c r="C1069" s="32" t="s">
        <v>1568</v>
      </c>
      <c r="D1069" s="31" t="s">
        <v>1569</v>
      </c>
      <c r="E1069" s="31" t="s">
        <v>13</v>
      </c>
      <c r="F1069" s="31" t="s">
        <v>11</v>
      </c>
      <c r="G1069" s="31" t="s">
        <v>19</v>
      </c>
      <c r="H1069" s="31" t="s">
        <v>77</v>
      </c>
      <c r="I1069" s="31" t="s">
        <v>10</v>
      </c>
      <c r="J1069" s="31" t="s">
        <v>12</v>
      </c>
      <c r="K1069" s="31" t="s">
        <v>1570</v>
      </c>
      <c r="L1069" s="33">
        <v>4260</v>
      </c>
      <c r="M1069" s="150">
        <v>134378.24260599999</v>
      </c>
      <c r="N1069" s="34">
        <v>55462</v>
      </c>
      <c r="O1069" s="34">
        <v>0</v>
      </c>
      <c r="P1069" s="30">
        <v>202494.64260599998</v>
      </c>
      <c r="Q1069" s="35">
        <v>11839.519832</v>
      </c>
      <c r="R1069" s="36">
        <v>0</v>
      </c>
      <c r="S1069" s="36">
        <v>12351.01507771903</v>
      </c>
      <c r="T1069" s="36">
        <v>-207.03704048294094</v>
      </c>
      <c r="U1069" s="37">
        <v>12144.043523676903</v>
      </c>
      <c r="V1069" s="38">
        <v>23983.563355676903</v>
      </c>
      <c r="W1069" s="34">
        <v>226478.2059616769</v>
      </c>
      <c r="X1069" s="34">
        <v>23158.153270719049</v>
      </c>
      <c r="Y1069" s="33">
        <v>203320.05269095785</v>
      </c>
      <c r="Z1069" s="144">
        <v>0</v>
      </c>
      <c r="AA1069" s="34">
        <v>9597.1704813476808</v>
      </c>
      <c r="AB1069" s="34">
        <v>35561.104119966709</v>
      </c>
      <c r="AC1069" s="34">
        <v>17856.7</v>
      </c>
      <c r="AD1069" s="34">
        <v>783.5</v>
      </c>
      <c r="AE1069" s="34">
        <v>6526.7</v>
      </c>
      <c r="AF1069" s="34">
        <v>70325.174601314386</v>
      </c>
      <c r="AG1069" s="136">
        <v>30262</v>
      </c>
      <c r="AH1069" s="34">
        <v>47669.4</v>
      </c>
      <c r="AI1069" s="34">
        <v>0</v>
      </c>
      <c r="AJ1069" s="34">
        <v>0</v>
      </c>
      <c r="AK1069" s="34">
        <v>0</v>
      </c>
      <c r="AL1069" s="34">
        <v>30262</v>
      </c>
      <c r="AM1069" s="34">
        <v>47669.4</v>
      </c>
      <c r="AN1069" s="34">
        <v>17407.400000000001</v>
      </c>
      <c r="AO1069" s="34">
        <v>202494.64260599998</v>
      </c>
      <c r="AP1069" s="34">
        <v>185087.24260599999</v>
      </c>
      <c r="AQ1069" s="34">
        <v>17407.399999999994</v>
      </c>
      <c r="AR1069" s="34">
        <v>55462</v>
      </c>
      <c r="AS1069" s="34">
        <v>0</v>
      </c>
    </row>
    <row r="1070" spans="2:45" s="1" customFormat="1" ht="14.25" x14ac:dyDescent="0.2">
      <c r="B1070" s="31" t="s">
        <v>4794</v>
      </c>
      <c r="C1070" s="32" t="s">
        <v>1892</v>
      </c>
      <c r="D1070" s="31" t="s">
        <v>1893</v>
      </c>
      <c r="E1070" s="31" t="s">
        <v>13</v>
      </c>
      <c r="F1070" s="31" t="s">
        <v>11</v>
      </c>
      <c r="G1070" s="31" t="s">
        <v>19</v>
      </c>
      <c r="H1070" s="31" t="s">
        <v>77</v>
      </c>
      <c r="I1070" s="31" t="s">
        <v>10</v>
      </c>
      <c r="J1070" s="31" t="s">
        <v>14</v>
      </c>
      <c r="K1070" s="31" t="s">
        <v>1894</v>
      </c>
      <c r="L1070" s="33">
        <v>6729</v>
      </c>
      <c r="M1070" s="150">
        <v>317976.76227000001</v>
      </c>
      <c r="N1070" s="34">
        <v>-134403.85999999999</v>
      </c>
      <c r="O1070" s="34">
        <v>83963.251657901477</v>
      </c>
      <c r="P1070" s="30">
        <v>166655.90227000002</v>
      </c>
      <c r="Q1070" s="35">
        <v>17779.271886999999</v>
      </c>
      <c r="R1070" s="36">
        <v>0</v>
      </c>
      <c r="S1070" s="36">
        <v>9222.5969337178285</v>
      </c>
      <c r="T1070" s="36">
        <v>4235.4030662821715</v>
      </c>
      <c r="U1070" s="37">
        <v>13458.072572308494</v>
      </c>
      <c r="V1070" s="38">
        <v>31237.344459308493</v>
      </c>
      <c r="W1070" s="34">
        <v>197893.24672930851</v>
      </c>
      <c r="X1070" s="34">
        <v>17292.369250717806</v>
      </c>
      <c r="Y1070" s="33">
        <v>180600.8774785907</v>
      </c>
      <c r="Z1070" s="144">
        <v>0</v>
      </c>
      <c r="AA1070" s="34">
        <v>23006.452835175845</v>
      </c>
      <c r="AB1070" s="34">
        <v>65199.331349823835</v>
      </c>
      <c r="AC1070" s="34">
        <v>28206.04</v>
      </c>
      <c r="AD1070" s="34">
        <v>7666.8374014000001</v>
      </c>
      <c r="AE1070" s="34">
        <v>1622.88</v>
      </c>
      <c r="AF1070" s="34">
        <v>125701.54158639969</v>
      </c>
      <c r="AG1070" s="136">
        <v>128667</v>
      </c>
      <c r="AH1070" s="34">
        <v>128667</v>
      </c>
      <c r="AI1070" s="34">
        <v>27434</v>
      </c>
      <c r="AJ1070" s="34">
        <v>27434</v>
      </c>
      <c r="AK1070" s="34">
        <v>0</v>
      </c>
      <c r="AL1070" s="34">
        <v>101233</v>
      </c>
      <c r="AM1070" s="34">
        <v>101233</v>
      </c>
      <c r="AN1070" s="34">
        <v>0</v>
      </c>
      <c r="AO1070" s="34">
        <v>166655.90227000002</v>
      </c>
      <c r="AP1070" s="34">
        <v>166655.90227000002</v>
      </c>
      <c r="AQ1070" s="34">
        <v>0</v>
      </c>
      <c r="AR1070" s="34">
        <v>-134403.85999999999</v>
      </c>
      <c r="AS1070" s="34">
        <v>0</v>
      </c>
    </row>
    <row r="1071" spans="2:45" s="1" customFormat="1" ht="14.25" x14ac:dyDescent="0.2">
      <c r="B1071" s="31" t="s">
        <v>4794</v>
      </c>
      <c r="C1071" s="32" t="s">
        <v>683</v>
      </c>
      <c r="D1071" s="31" t="s">
        <v>684</v>
      </c>
      <c r="E1071" s="31" t="s">
        <v>13</v>
      </c>
      <c r="F1071" s="31" t="s">
        <v>11</v>
      </c>
      <c r="G1071" s="31" t="s">
        <v>19</v>
      </c>
      <c r="H1071" s="31" t="s">
        <v>77</v>
      </c>
      <c r="I1071" s="31" t="s">
        <v>10</v>
      </c>
      <c r="J1071" s="31" t="s">
        <v>12</v>
      </c>
      <c r="K1071" s="31" t="s">
        <v>685</v>
      </c>
      <c r="L1071" s="33">
        <v>2144</v>
      </c>
      <c r="M1071" s="150">
        <v>33332.968006999996</v>
      </c>
      <c r="N1071" s="34">
        <v>56630</v>
      </c>
      <c r="O1071" s="34">
        <v>0</v>
      </c>
      <c r="P1071" s="30">
        <v>113954.32800699999</v>
      </c>
      <c r="Q1071" s="35">
        <v>4609.2718379999997</v>
      </c>
      <c r="R1071" s="36">
        <v>0</v>
      </c>
      <c r="S1071" s="36">
        <v>5266.7646308591648</v>
      </c>
      <c r="T1071" s="36">
        <v>-52.894736353558983</v>
      </c>
      <c r="U1071" s="37">
        <v>5213.8980103158619</v>
      </c>
      <c r="V1071" s="38">
        <v>9823.1698483158616</v>
      </c>
      <c r="W1071" s="34">
        <v>123777.49785531586</v>
      </c>
      <c r="X1071" s="34">
        <v>9875.1836828591768</v>
      </c>
      <c r="Y1071" s="33">
        <v>113902.31417245668</v>
      </c>
      <c r="Z1071" s="144">
        <v>0</v>
      </c>
      <c r="AA1071" s="34">
        <v>236.50354195605217</v>
      </c>
      <c r="AB1071" s="34">
        <v>11772.350435321554</v>
      </c>
      <c r="AC1071" s="34">
        <v>8987.0300000000007</v>
      </c>
      <c r="AD1071" s="34">
        <v>427</v>
      </c>
      <c r="AE1071" s="34">
        <v>0</v>
      </c>
      <c r="AF1071" s="34">
        <v>21422.883977277605</v>
      </c>
      <c r="AG1071" s="136">
        <v>16632</v>
      </c>
      <c r="AH1071" s="34">
        <v>23991.360000000001</v>
      </c>
      <c r="AI1071" s="34">
        <v>0</v>
      </c>
      <c r="AJ1071" s="34">
        <v>0</v>
      </c>
      <c r="AK1071" s="34">
        <v>0</v>
      </c>
      <c r="AL1071" s="34">
        <v>16632</v>
      </c>
      <c r="AM1071" s="34">
        <v>23991.360000000001</v>
      </c>
      <c r="AN1071" s="34">
        <v>7359.3600000000006</v>
      </c>
      <c r="AO1071" s="34">
        <v>113954.32800699999</v>
      </c>
      <c r="AP1071" s="34">
        <v>106594.96800699999</v>
      </c>
      <c r="AQ1071" s="34">
        <v>7359.3600000000006</v>
      </c>
      <c r="AR1071" s="34">
        <v>21630</v>
      </c>
      <c r="AS1071" s="34">
        <v>35000</v>
      </c>
    </row>
    <row r="1072" spans="2:45" s="1" customFormat="1" ht="14.25" x14ac:dyDescent="0.2">
      <c r="B1072" s="31" t="s">
        <v>4794</v>
      </c>
      <c r="C1072" s="32" t="s">
        <v>1223</v>
      </c>
      <c r="D1072" s="31" t="s">
        <v>1224</v>
      </c>
      <c r="E1072" s="31" t="s">
        <v>13</v>
      </c>
      <c r="F1072" s="31" t="s">
        <v>11</v>
      </c>
      <c r="G1072" s="31" t="s">
        <v>19</v>
      </c>
      <c r="H1072" s="31" t="s">
        <v>77</v>
      </c>
      <c r="I1072" s="31" t="s">
        <v>10</v>
      </c>
      <c r="J1072" s="31" t="s">
        <v>14</v>
      </c>
      <c r="K1072" s="31" t="s">
        <v>1225</v>
      </c>
      <c r="L1072" s="33">
        <v>5155</v>
      </c>
      <c r="M1072" s="150">
        <v>198378.41905300002</v>
      </c>
      <c r="N1072" s="34">
        <v>-60757</v>
      </c>
      <c r="O1072" s="34">
        <v>0</v>
      </c>
      <c r="P1072" s="30">
        <v>216668.26095830003</v>
      </c>
      <c r="Q1072" s="35">
        <v>12203.907746999999</v>
      </c>
      <c r="R1072" s="36">
        <v>0</v>
      </c>
      <c r="S1072" s="36">
        <v>6261.8704880024052</v>
      </c>
      <c r="T1072" s="36">
        <v>4048.1295119975948</v>
      </c>
      <c r="U1072" s="37">
        <v>10310.05559670832</v>
      </c>
      <c r="V1072" s="38">
        <v>22513.963343708318</v>
      </c>
      <c r="W1072" s="34">
        <v>239182.22430200834</v>
      </c>
      <c r="X1072" s="34">
        <v>11741.007165002404</v>
      </c>
      <c r="Y1072" s="33">
        <v>227441.21713700594</v>
      </c>
      <c r="Z1072" s="144">
        <v>0</v>
      </c>
      <c r="AA1072" s="34">
        <v>4363.1532839628217</v>
      </c>
      <c r="AB1072" s="34">
        <v>38193.74896990916</v>
      </c>
      <c r="AC1072" s="34">
        <v>21608.28</v>
      </c>
      <c r="AD1072" s="34">
        <v>1592</v>
      </c>
      <c r="AE1072" s="34">
        <v>3783.71</v>
      </c>
      <c r="AF1072" s="34">
        <v>69540.892253871993</v>
      </c>
      <c r="AG1072" s="136">
        <v>118504</v>
      </c>
      <c r="AH1072" s="34">
        <v>138341.84190530001</v>
      </c>
      <c r="AI1072" s="34">
        <v>0</v>
      </c>
      <c r="AJ1072" s="34">
        <v>19837.841905300003</v>
      </c>
      <c r="AK1072" s="34">
        <v>19837.841905300003</v>
      </c>
      <c r="AL1072" s="34">
        <v>118504</v>
      </c>
      <c r="AM1072" s="34">
        <v>118504</v>
      </c>
      <c r="AN1072" s="34">
        <v>0</v>
      </c>
      <c r="AO1072" s="34">
        <v>216668.26095830003</v>
      </c>
      <c r="AP1072" s="34">
        <v>196830.41905300002</v>
      </c>
      <c r="AQ1072" s="34">
        <v>19837.841905300011</v>
      </c>
      <c r="AR1072" s="34">
        <v>-60757</v>
      </c>
      <c r="AS1072" s="34">
        <v>0</v>
      </c>
    </row>
    <row r="1073" spans="2:45" s="1" customFormat="1" ht="14.25" x14ac:dyDescent="0.2">
      <c r="B1073" s="31" t="s">
        <v>4794</v>
      </c>
      <c r="C1073" s="32" t="s">
        <v>2599</v>
      </c>
      <c r="D1073" s="31" t="s">
        <v>2600</v>
      </c>
      <c r="E1073" s="31" t="s">
        <v>13</v>
      </c>
      <c r="F1073" s="31" t="s">
        <v>11</v>
      </c>
      <c r="G1073" s="31" t="s">
        <v>19</v>
      </c>
      <c r="H1073" s="31" t="s">
        <v>77</v>
      </c>
      <c r="I1073" s="31" t="s">
        <v>10</v>
      </c>
      <c r="J1073" s="31" t="s">
        <v>16</v>
      </c>
      <c r="K1073" s="31" t="s">
        <v>2601</v>
      </c>
      <c r="L1073" s="33">
        <v>17664</v>
      </c>
      <c r="M1073" s="150">
        <v>819317.03324599995</v>
      </c>
      <c r="N1073" s="34">
        <v>-631865</v>
      </c>
      <c r="O1073" s="34">
        <v>287549.51712386915</v>
      </c>
      <c r="P1073" s="30">
        <v>412430.7332459999</v>
      </c>
      <c r="Q1073" s="35">
        <v>62110.341413000002</v>
      </c>
      <c r="R1073" s="36">
        <v>0</v>
      </c>
      <c r="S1073" s="36">
        <v>34371.005181727487</v>
      </c>
      <c r="T1073" s="36">
        <v>956.99481827251293</v>
      </c>
      <c r="U1073" s="37">
        <v>35328.190506354178</v>
      </c>
      <c r="V1073" s="38">
        <v>97438.53191935418</v>
      </c>
      <c r="W1073" s="34">
        <v>509869.26516535407</v>
      </c>
      <c r="X1073" s="34">
        <v>64445.634715727472</v>
      </c>
      <c r="Y1073" s="33">
        <v>445423.63044962659</v>
      </c>
      <c r="Z1073" s="144">
        <v>0</v>
      </c>
      <c r="AA1073" s="34">
        <v>46610.979393752954</v>
      </c>
      <c r="AB1073" s="34">
        <v>148787.41220058023</v>
      </c>
      <c r="AC1073" s="34">
        <v>74042.42</v>
      </c>
      <c r="AD1073" s="34">
        <v>14864.73</v>
      </c>
      <c r="AE1073" s="34">
        <v>3416.97</v>
      </c>
      <c r="AF1073" s="34">
        <v>287722.51159433316</v>
      </c>
      <c r="AG1073" s="136">
        <v>740810</v>
      </c>
      <c r="AH1073" s="34">
        <v>747585.7</v>
      </c>
      <c r="AI1073" s="34">
        <v>26485</v>
      </c>
      <c r="AJ1073" s="34">
        <v>33260.700000000004</v>
      </c>
      <c r="AK1073" s="34">
        <v>6775.7000000000044</v>
      </c>
      <c r="AL1073" s="34">
        <v>714325</v>
      </c>
      <c r="AM1073" s="34">
        <v>714325</v>
      </c>
      <c r="AN1073" s="34">
        <v>0</v>
      </c>
      <c r="AO1073" s="34">
        <v>412430.7332459999</v>
      </c>
      <c r="AP1073" s="34">
        <v>405655.03324599989</v>
      </c>
      <c r="AQ1073" s="34">
        <v>6775.7000000000116</v>
      </c>
      <c r="AR1073" s="34">
        <v>-631865</v>
      </c>
      <c r="AS1073" s="34">
        <v>0</v>
      </c>
    </row>
    <row r="1074" spans="2:45" s="1" customFormat="1" ht="14.25" x14ac:dyDescent="0.2">
      <c r="B1074" s="31" t="s">
        <v>4794</v>
      </c>
      <c r="C1074" s="32" t="s">
        <v>1916</v>
      </c>
      <c r="D1074" s="31" t="s">
        <v>1917</v>
      </c>
      <c r="E1074" s="31" t="s">
        <v>13</v>
      </c>
      <c r="F1074" s="31" t="s">
        <v>11</v>
      </c>
      <c r="G1074" s="31" t="s">
        <v>19</v>
      </c>
      <c r="H1074" s="31" t="s">
        <v>77</v>
      </c>
      <c r="I1074" s="31" t="s">
        <v>10</v>
      </c>
      <c r="J1074" s="31" t="s">
        <v>14</v>
      </c>
      <c r="K1074" s="31" t="s">
        <v>1918</v>
      </c>
      <c r="L1074" s="33">
        <v>7470</v>
      </c>
      <c r="M1074" s="150">
        <v>203299.10539700001</v>
      </c>
      <c r="N1074" s="34">
        <v>-130273</v>
      </c>
      <c r="O1074" s="34">
        <v>109943.08946029999</v>
      </c>
      <c r="P1074" s="30">
        <v>87301.015936700016</v>
      </c>
      <c r="Q1074" s="35">
        <v>22555.396197999999</v>
      </c>
      <c r="R1074" s="36">
        <v>0</v>
      </c>
      <c r="S1074" s="36">
        <v>17506.610826292435</v>
      </c>
      <c r="T1074" s="36">
        <v>12444.857303004119</v>
      </c>
      <c r="U1074" s="37">
        <v>29951.629642685242</v>
      </c>
      <c r="V1074" s="38">
        <v>52507.025840685237</v>
      </c>
      <c r="W1074" s="34">
        <v>139808.04177738525</v>
      </c>
      <c r="X1074" s="34">
        <v>48229.857097892411</v>
      </c>
      <c r="Y1074" s="33">
        <v>91578.184679492842</v>
      </c>
      <c r="Z1074" s="144">
        <v>0</v>
      </c>
      <c r="AA1074" s="34">
        <v>8349.6879715005125</v>
      </c>
      <c r="AB1074" s="34">
        <v>40805.776688126396</v>
      </c>
      <c r="AC1074" s="34">
        <v>31312.1</v>
      </c>
      <c r="AD1074" s="34">
        <v>4403.5</v>
      </c>
      <c r="AE1074" s="34">
        <v>0</v>
      </c>
      <c r="AF1074" s="34">
        <v>84871.064659626907</v>
      </c>
      <c r="AG1074" s="136">
        <v>130637</v>
      </c>
      <c r="AH1074" s="34">
        <v>150966.91053970001</v>
      </c>
      <c r="AI1074" s="34">
        <v>0</v>
      </c>
      <c r="AJ1074" s="34">
        <v>20329.910539700002</v>
      </c>
      <c r="AK1074" s="34">
        <v>20329.910539700002</v>
      </c>
      <c r="AL1074" s="34">
        <v>130637</v>
      </c>
      <c r="AM1074" s="34">
        <v>130637</v>
      </c>
      <c r="AN1074" s="34">
        <v>0</v>
      </c>
      <c r="AO1074" s="34">
        <v>87301.015936700016</v>
      </c>
      <c r="AP1074" s="34">
        <v>66971.105397000007</v>
      </c>
      <c r="AQ1074" s="34">
        <v>20329.910539700009</v>
      </c>
      <c r="AR1074" s="34">
        <v>-130273</v>
      </c>
      <c r="AS1074" s="34">
        <v>0</v>
      </c>
    </row>
    <row r="1075" spans="2:45" s="1" customFormat="1" ht="14.25" x14ac:dyDescent="0.2">
      <c r="B1075" s="31" t="s">
        <v>4794</v>
      </c>
      <c r="C1075" s="32" t="s">
        <v>75</v>
      </c>
      <c r="D1075" s="31" t="s">
        <v>76</v>
      </c>
      <c r="E1075" s="31" t="s">
        <v>13</v>
      </c>
      <c r="F1075" s="31" t="s">
        <v>11</v>
      </c>
      <c r="G1075" s="31" t="s">
        <v>19</v>
      </c>
      <c r="H1075" s="31" t="s">
        <v>77</v>
      </c>
      <c r="I1075" s="31" t="s">
        <v>10</v>
      </c>
      <c r="J1075" s="31" t="s">
        <v>14</v>
      </c>
      <c r="K1075" s="31" t="s">
        <v>78</v>
      </c>
      <c r="L1075" s="33">
        <v>7352</v>
      </c>
      <c r="M1075" s="150">
        <v>267707.10756499995</v>
      </c>
      <c r="N1075" s="34">
        <v>14218</v>
      </c>
      <c r="O1075" s="34">
        <v>0</v>
      </c>
      <c r="P1075" s="30">
        <v>154551.64356499998</v>
      </c>
      <c r="Q1075" s="35">
        <v>23225.004663</v>
      </c>
      <c r="R1075" s="36">
        <v>0</v>
      </c>
      <c r="S1075" s="36">
        <v>15282.859534863012</v>
      </c>
      <c r="T1075" s="36">
        <v>-31.282926984647929</v>
      </c>
      <c r="U1075" s="37">
        <v>15251.658852054512</v>
      </c>
      <c r="V1075" s="38">
        <v>38476.663515054512</v>
      </c>
      <c r="W1075" s="34">
        <v>193028.30708005448</v>
      </c>
      <c r="X1075" s="34">
        <v>28655.361627863022</v>
      </c>
      <c r="Y1075" s="33">
        <v>164372.94545219146</v>
      </c>
      <c r="Z1075" s="144">
        <v>0</v>
      </c>
      <c r="AA1075" s="34">
        <v>11978.039848433546</v>
      </c>
      <c r="AB1075" s="34">
        <v>51868.182747069448</v>
      </c>
      <c r="AC1075" s="34">
        <v>30817.47</v>
      </c>
      <c r="AD1075" s="34">
        <v>5638.3219092500003</v>
      </c>
      <c r="AE1075" s="34">
        <v>0</v>
      </c>
      <c r="AF1075" s="34">
        <v>100302.01450475299</v>
      </c>
      <c r="AG1075" s="136">
        <v>22494</v>
      </c>
      <c r="AH1075" s="34">
        <v>80820.536000000007</v>
      </c>
      <c r="AI1075" s="34">
        <v>0</v>
      </c>
      <c r="AJ1075" s="34">
        <v>0</v>
      </c>
      <c r="AK1075" s="34">
        <v>0</v>
      </c>
      <c r="AL1075" s="34">
        <v>22494</v>
      </c>
      <c r="AM1075" s="34">
        <v>80820.536000000007</v>
      </c>
      <c r="AN1075" s="34">
        <v>58326.536000000007</v>
      </c>
      <c r="AO1075" s="34">
        <v>154551.64356499998</v>
      </c>
      <c r="AP1075" s="34">
        <v>96225.107564999969</v>
      </c>
      <c r="AQ1075" s="34">
        <v>58326.536000000022</v>
      </c>
      <c r="AR1075" s="34">
        <v>14218</v>
      </c>
      <c r="AS1075" s="34">
        <v>0</v>
      </c>
    </row>
    <row r="1076" spans="2:45" s="1" customFormat="1" ht="14.25" x14ac:dyDescent="0.2">
      <c r="B1076" s="31" t="s">
        <v>4794</v>
      </c>
      <c r="C1076" s="32" t="s">
        <v>2500</v>
      </c>
      <c r="D1076" s="31" t="s">
        <v>2501</v>
      </c>
      <c r="E1076" s="31" t="s">
        <v>13</v>
      </c>
      <c r="F1076" s="31" t="s">
        <v>11</v>
      </c>
      <c r="G1076" s="31" t="s">
        <v>19</v>
      </c>
      <c r="H1076" s="31" t="s">
        <v>77</v>
      </c>
      <c r="I1076" s="31" t="s">
        <v>10</v>
      </c>
      <c r="J1076" s="31" t="s">
        <v>14</v>
      </c>
      <c r="K1076" s="31" t="s">
        <v>2502</v>
      </c>
      <c r="L1076" s="33">
        <v>6571</v>
      </c>
      <c r="M1076" s="150">
        <v>296731.02430499997</v>
      </c>
      <c r="N1076" s="34">
        <v>-440618</v>
      </c>
      <c r="O1076" s="34">
        <v>429949</v>
      </c>
      <c r="P1076" s="30">
        <v>52923.02430499997</v>
      </c>
      <c r="Q1076" s="35">
        <v>12270.799634999999</v>
      </c>
      <c r="R1076" s="36">
        <v>0</v>
      </c>
      <c r="S1076" s="36">
        <v>2962.7425177154237</v>
      </c>
      <c r="T1076" s="36">
        <v>307744.63478096854</v>
      </c>
      <c r="U1076" s="37">
        <v>310709.05278922024</v>
      </c>
      <c r="V1076" s="38">
        <v>322979.85242422024</v>
      </c>
      <c r="W1076" s="34">
        <v>375902.87672922021</v>
      </c>
      <c r="X1076" s="34">
        <v>372902.71798371547</v>
      </c>
      <c r="Y1076" s="33">
        <v>3000.1587455047411</v>
      </c>
      <c r="Z1076" s="144">
        <v>0</v>
      </c>
      <c r="AA1076" s="34">
        <v>9086.6451206219626</v>
      </c>
      <c r="AB1076" s="34">
        <v>45252.546396158104</v>
      </c>
      <c r="AC1076" s="34">
        <v>27543.75</v>
      </c>
      <c r="AD1076" s="34">
        <v>8621.78283189584</v>
      </c>
      <c r="AE1076" s="34">
        <v>122.69</v>
      </c>
      <c r="AF1076" s="34">
        <v>90627.414348675899</v>
      </c>
      <c r="AG1076" s="136">
        <v>232866</v>
      </c>
      <c r="AH1076" s="34">
        <v>243535</v>
      </c>
      <c r="AI1076" s="34">
        <v>0</v>
      </c>
      <c r="AJ1076" s="34">
        <v>10669</v>
      </c>
      <c r="AK1076" s="34">
        <v>10669</v>
      </c>
      <c r="AL1076" s="34">
        <v>232866</v>
      </c>
      <c r="AM1076" s="34">
        <v>232866</v>
      </c>
      <c r="AN1076" s="34">
        <v>0</v>
      </c>
      <c r="AO1076" s="34">
        <v>52923.02430499997</v>
      </c>
      <c r="AP1076" s="34">
        <v>42254.02430499997</v>
      </c>
      <c r="AQ1076" s="34">
        <v>10669</v>
      </c>
      <c r="AR1076" s="34">
        <v>-440618</v>
      </c>
      <c r="AS1076" s="34">
        <v>0</v>
      </c>
    </row>
    <row r="1077" spans="2:45" s="1" customFormat="1" ht="14.25" x14ac:dyDescent="0.2">
      <c r="B1077" s="31" t="s">
        <v>4794</v>
      </c>
      <c r="C1077" s="32" t="s">
        <v>3025</v>
      </c>
      <c r="D1077" s="31" t="s">
        <v>3026</v>
      </c>
      <c r="E1077" s="31" t="s">
        <v>13</v>
      </c>
      <c r="F1077" s="31" t="s">
        <v>11</v>
      </c>
      <c r="G1077" s="31" t="s">
        <v>19</v>
      </c>
      <c r="H1077" s="31" t="s">
        <v>77</v>
      </c>
      <c r="I1077" s="31" t="s">
        <v>10</v>
      </c>
      <c r="J1077" s="31" t="s">
        <v>15</v>
      </c>
      <c r="K1077" s="31" t="s">
        <v>3027</v>
      </c>
      <c r="L1077" s="33">
        <v>38060</v>
      </c>
      <c r="M1077" s="150">
        <v>1051297.1719569999</v>
      </c>
      <c r="N1077" s="34">
        <v>-504018</v>
      </c>
      <c r="O1077" s="34">
        <v>259654.7894247912</v>
      </c>
      <c r="P1077" s="30">
        <v>980325.88915270008</v>
      </c>
      <c r="Q1077" s="35">
        <v>86296.176475</v>
      </c>
      <c r="R1077" s="36">
        <v>0</v>
      </c>
      <c r="S1077" s="36">
        <v>70377.164266312742</v>
      </c>
      <c r="T1077" s="36">
        <v>5742.8357336872577</v>
      </c>
      <c r="U1077" s="37">
        <v>76120.410477346013</v>
      </c>
      <c r="V1077" s="38">
        <v>162416.58695234603</v>
      </c>
      <c r="W1077" s="34">
        <v>1142742.476105046</v>
      </c>
      <c r="X1077" s="34">
        <v>131957.18299931264</v>
      </c>
      <c r="Y1077" s="33">
        <v>1010785.2931057333</v>
      </c>
      <c r="Z1077" s="144">
        <v>0</v>
      </c>
      <c r="AA1077" s="34">
        <v>83361.699303771849</v>
      </c>
      <c r="AB1077" s="34">
        <v>275145.26009109092</v>
      </c>
      <c r="AC1077" s="34">
        <v>159536.6</v>
      </c>
      <c r="AD1077" s="34">
        <v>17704.039103955467</v>
      </c>
      <c r="AE1077" s="34">
        <v>1037.5899999999999</v>
      </c>
      <c r="AF1077" s="34">
        <v>536785.1884988182</v>
      </c>
      <c r="AG1077" s="136">
        <v>528515</v>
      </c>
      <c r="AH1077" s="34">
        <v>556220.71719570004</v>
      </c>
      <c r="AI1077" s="34">
        <v>77424</v>
      </c>
      <c r="AJ1077" s="34">
        <v>105129.7171957</v>
      </c>
      <c r="AK1077" s="34">
        <v>27705.717195699996</v>
      </c>
      <c r="AL1077" s="34">
        <v>451091</v>
      </c>
      <c r="AM1077" s="34">
        <v>451091</v>
      </c>
      <c r="AN1077" s="34">
        <v>0</v>
      </c>
      <c r="AO1077" s="34">
        <v>980325.88915270008</v>
      </c>
      <c r="AP1077" s="34">
        <v>952620.17195700004</v>
      </c>
      <c r="AQ1077" s="34">
        <v>27705.717195700039</v>
      </c>
      <c r="AR1077" s="34">
        <v>-504018</v>
      </c>
      <c r="AS1077" s="34">
        <v>0</v>
      </c>
    </row>
    <row r="1078" spans="2:45" s="1" customFormat="1" ht="14.25" x14ac:dyDescent="0.2">
      <c r="B1078" s="31" t="s">
        <v>4794</v>
      </c>
      <c r="C1078" s="32" t="s">
        <v>232</v>
      </c>
      <c r="D1078" s="31" t="s">
        <v>233</v>
      </c>
      <c r="E1078" s="31" t="s">
        <v>13</v>
      </c>
      <c r="F1078" s="31" t="s">
        <v>11</v>
      </c>
      <c r="G1078" s="31" t="s">
        <v>19</v>
      </c>
      <c r="H1078" s="31" t="s">
        <v>77</v>
      </c>
      <c r="I1078" s="31" t="s">
        <v>10</v>
      </c>
      <c r="J1078" s="31" t="s">
        <v>14</v>
      </c>
      <c r="K1078" s="31" t="s">
        <v>234</v>
      </c>
      <c r="L1078" s="33">
        <v>8498</v>
      </c>
      <c r="M1078" s="150">
        <v>190113.239998</v>
      </c>
      <c r="N1078" s="34">
        <v>-182538</v>
      </c>
      <c r="O1078" s="34">
        <v>84430.557454025111</v>
      </c>
      <c r="P1078" s="30">
        <v>332971.53999800002</v>
      </c>
      <c r="Q1078" s="35">
        <v>20328.476761000002</v>
      </c>
      <c r="R1078" s="36">
        <v>0</v>
      </c>
      <c r="S1078" s="36">
        <v>14570.53534629131</v>
      </c>
      <c r="T1078" s="36">
        <v>2425.4646537086901</v>
      </c>
      <c r="U1078" s="37">
        <v>16996.09165098493</v>
      </c>
      <c r="V1078" s="38">
        <v>37324.568411984932</v>
      </c>
      <c r="W1078" s="34">
        <v>370296.10840998497</v>
      </c>
      <c r="X1078" s="34">
        <v>27319.753774291312</v>
      </c>
      <c r="Y1078" s="33">
        <v>342976.35463569366</v>
      </c>
      <c r="Z1078" s="144">
        <v>0</v>
      </c>
      <c r="AA1078" s="34">
        <v>7692.5713579681205</v>
      </c>
      <c r="AB1078" s="34">
        <v>44797.785701429828</v>
      </c>
      <c r="AC1078" s="34">
        <v>35621.18</v>
      </c>
      <c r="AD1078" s="34">
        <v>2022.94</v>
      </c>
      <c r="AE1078" s="34">
        <v>0</v>
      </c>
      <c r="AF1078" s="34">
        <v>90134.477059397948</v>
      </c>
      <c r="AG1078" s="136">
        <v>355547</v>
      </c>
      <c r="AH1078" s="34">
        <v>363936.3</v>
      </c>
      <c r="AI1078" s="34">
        <v>0</v>
      </c>
      <c r="AJ1078" s="34">
        <v>8389.3000000000011</v>
      </c>
      <c r="AK1078" s="34">
        <v>8389.3000000000011</v>
      </c>
      <c r="AL1078" s="34">
        <v>355547</v>
      </c>
      <c r="AM1078" s="34">
        <v>355547</v>
      </c>
      <c r="AN1078" s="34">
        <v>0</v>
      </c>
      <c r="AO1078" s="34">
        <v>332971.53999800002</v>
      </c>
      <c r="AP1078" s="34">
        <v>324582.23999800003</v>
      </c>
      <c r="AQ1078" s="34">
        <v>8389.2999999999884</v>
      </c>
      <c r="AR1078" s="34">
        <v>-182538</v>
      </c>
      <c r="AS1078" s="34">
        <v>0</v>
      </c>
    </row>
    <row r="1079" spans="2:45" s="1" customFormat="1" ht="14.25" x14ac:dyDescent="0.2">
      <c r="B1079" s="31" t="s">
        <v>4794</v>
      </c>
      <c r="C1079" s="32" t="s">
        <v>585</v>
      </c>
      <c r="D1079" s="31" t="s">
        <v>586</v>
      </c>
      <c r="E1079" s="31" t="s">
        <v>13</v>
      </c>
      <c r="F1079" s="31" t="s">
        <v>11</v>
      </c>
      <c r="G1079" s="31" t="s">
        <v>19</v>
      </c>
      <c r="H1079" s="31" t="s">
        <v>77</v>
      </c>
      <c r="I1079" s="31" t="s">
        <v>10</v>
      </c>
      <c r="J1079" s="31" t="s">
        <v>16</v>
      </c>
      <c r="K1079" s="31" t="s">
        <v>587</v>
      </c>
      <c r="L1079" s="33">
        <v>15735</v>
      </c>
      <c r="M1079" s="150">
        <v>678465.349759</v>
      </c>
      <c r="N1079" s="34">
        <v>-237842.06</v>
      </c>
      <c r="O1079" s="34">
        <v>91977.517909599585</v>
      </c>
      <c r="P1079" s="30">
        <v>719079.28975900006</v>
      </c>
      <c r="Q1079" s="35">
        <v>46211.225613000002</v>
      </c>
      <c r="R1079" s="36">
        <v>0</v>
      </c>
      <c r="S1079" s="36">
        <v>31783.122470869348</v>
      </c>
      <c r="T1079" s="36">
        <v>-16.921872757571691</v>
      </c>
      <c r="U1079" s="37">
        <v>31766.371897451165</v>
      </c>
      <c r="V1079" s="38">
        <v>77977.59751045116</v>
      </c>
      <c r="W1079" s="34">
        <v>797056.88726945128</v>
      </c>
      <c r="X1079" s="34">
        <v>59593.354632869479</v>
      </c>
      <c r="Y1079" s="33">
        <v>737463.5326365818</v>
      </c>
      <c r="Z1079" s="144">
        <v>0</v>
      </c>
      <c r="AA1079" s="34">
        <v>19288.810130101279</v>
      </c>
      <c r="AB1079" s="34">
        <v>116064.71905562398</v>
      </c>
      <c r="AC1079" s="34">
        <v>65956.600000000006</v>
      </c>
      <c r="AD1079" s="34">
        <v>40243.181439763954</v>
      </c>
      <c r="AE1079" s="34">
        <v>17561.47</v>
      </c>
      <c r="AF1079" s="34">
        <v>259114.78062548922</v>
      </c>
      <c r="AG1079" s="136">
        <v>311264</v>
      </c>
      <c r="AH1079" s="34">
        <v>333264</v>
      </c>
      <c r="AI1079" s="34">
        <v>0</v>
      </c>
      <c r="AJ1079" s="34">
        <v>22000</v>
      </c>
      <c r="AK1079" s="34">
        <v>22000</v>
      </c>
      <c r="AL1079" s="34">
        <v>311264</v>
      </c>
      <c r="AM1079" s="34">
        <v>311264</v>
      </c>
      <c r="AN1079" s="34">
        <v>0</v>
      </c>
      <c r="AO1079" s="34">
        <v>719079.28975900006</v>
      </c>
      <c r="AP1079" s="34">
        <v>697079.28975900006</v>
      </c>
      <c r="AQ1079" s="34">
        <v>22000</v>
      </c>
      <c r="AR1079" s="34">
        <v>-237842.06</v>
      </c>
      <c r="AS1079" s="34">
        <v>0</v>
      </c>
    </row>
    <row r="1080" spans="2:45" s="1" customFormat="1" ht="14.25" x14ac:dyDescent="0.2">
      <c r="B1080" s="31" t="s">
        <v>4794</v>
      </c>
      <c r="C1080" s="32" t="s">
        <v>4617</v>
      </c>
      <c r="D1080" s="31" t="s">
        <v>4618</v>
      </c>
      <c r="E1080" s="31" t="s">
        <v>13</v>
      </c>
      <c r="F1080" s="31" t="s">
        <v>11</v>
      </c>
      <c r="G1080" s="31" t="s">
        <v>19</v>
      </c>
      <c r="H1080" s="31" t="s">
        <v>77</v>
      </c>
      <c r="I1080" s="31" t="s">
        <v>10</v>
      </c>
      <c r="J1080" s="31" t="s">
        <v>16</v>
      </c>
      <c r="K1080" s="31" t="s">
        <v>4619</v>
      </c>
      <c r="L1080" s="33">
        <v>10598</v>
      </c>
      <c r="M1080" s="150">
        <v>524774.87331099994</v>
      </c>
      <c r="N1080" s="34">
        <v>-229262.8</v>
      </c>
      <c r="O1080" s="34">
        <v>67673.821180098777</v>
      </c>
      <c r="P1080" s="30">
        <v>484630.77331099997</v>
      </c>
      <c r="Q1080" s="35">
        <v>35211.307610999997</v>
      </c>
      <c r="R1080" s="36">
        <v>0</v>
      </c>
      <c r="S1080" s="36">
        <v>18379.984507435627</v>
      </c>
      <c r="T1080" s="36">
        <v>2816.0154925643728</v>
      </c>
      <c r="U1080" s="37">
        <v>21196.114299498502</v>
      </c>
      <c r="V1080" s="38">
        <v>56407.421910498495</v>
      </c>
      <c r="W1080" s="34">
        <v>541038.19522149849</v>
      </c>
      <c r="X1080" s="34">
        <v>34462.470951435622</v>
      </c>
      <c r="Y1080" s="33">
        <v>506575.72427006287</v>
      </c>
      <c r="Z1080" s="144">
        <v>0</v>
      </c>
      <c r="AA1080" s="34">
        <v>16502.045054978476</v>
      </c>
      <c r="AB1080" s="34">
        <v>70365.801826433875</v>
      </c>
      <c r="AC1080" s="34">
        <v>44423.77</v>
      </c>
      <c r="AD1080" s="34">
        <v>28141.738975621709</v>
      </c>
      <c r="AE1080" s="34">
        <v>0</v>
      </c>
      <c r="AF1080" s="34">
        <v>159433.35585703404</v>
      </c>
      <c r="AG1080" s="136">
        <v>289698</v>
      </c>
      <c r="AH1080" s="34">
        <v>323354.7</v>
      </c>
      <c r="AI1080" s="34">
        <v>0</v>
      </c>
      <c r="AJ1080" s="34">
        <v>33656.700000000004</v>
      </c>
      <c r="AK1080" s="34">
        <v>33656.700000000004</v>
      </c>
      <c r="AL1080" s="34">
        <v>289698</v>
      </c>
      <c r="AM1080" s="34">
        <v>289698</v>
      </c>
      <c r="AN1080" s="34">
        <v>0</v>
      </c>
      <c r="AO1080" s="34">
        <v>484630.77331099997</v>
      </c>
      <c r="AP1080" s="34">
        <v>450974.07331099996</v>
      </c>
      <c r="AQ1080" s="34">
        <v>33656.700000000012</v>
      </c>
      <c r="AR1080" s="34">
        <v>-230478</v>
      </c>
      <c r="AS1080" s="34">
        <v>1215.2000000000116</v>
      </c>
    </row>
    <row r="1081" spans="2:45" s="1" customFormat="1" ht="14.25" x14ac:dyDescent="0.2">
      <c r="B1081" s="31" t="s">
        <v>4794</v>
      </c>
      <c r="C1081" s="32" t="s">
        <v>1667</v>
      </c>
      <c r="D1081" s="31" t="s">
        <v>1668</v>
      </c>
      <c r="E1081" s="31" t="s">
        <v>13</v>
      </c>
      <c r="F1081" s="31" t="s">
        <v>11</v>
      </c>
      <c r="G1081" s="31" t="s">
        <v>19</v>
      </c>
      <c r="H1081" s="31" t="s">
        <v>77</v>
      </c>
      <c r="I1081" s="31" t="s">
        <v>10</v>
      </c>
      <c r="J1081" s="31" t="s">
        <v>12</v>
      </c>
      <c r="K1081" s="31" t="s">
        <v>1669</v>
      </c>
      <c r="L1081" s="33">
        <v>2995</v>
      </c>
      <c r="M1081" s="150">
        <v>84564.294261000003</v>
      </c>
      <c r="N1081" s="34">
        <v>-10157</v>
      </c>
      <c r="O1081" s="34">
        <v>0</v>
      </c>
      <c r="P1081" s="30">
        <v>86695.773687100009</v>
      </c>
      <c r="Q1081" s="35">
        <v>8521.874194</v>
      </c>
      <c r="R1081" s="36">
        <v>0</v>
      </c>
      <c r="S1081" s="36">
        <v>8379.9183657175035</v>
      </c>
      <c r="T1081" s="36">
        <v>-129.15679406006893</v>
      </c>
      <c r="U1081" s="37">
        <v>8250.8060639158757</v>
      </c>
      <c r="V1081" s="38">
        <v>16772.680257915876</v>
      </c>
      <c r="W1081" s="34">
        <v>103468.45394501588</v>
      </c>
      <c r="X1081" s="34">
        <v>15712.346935717505</v>
      </c>
      <c r="Y1081" s="33">
        <v>87756.107009298372</v>
      </c>
      <c r="Z1081" s="144">
        <v>0</v>
      </c>
      <c r="AA1081" s="34">
        <v>3513.3466474560346</v>
      </c>
      <c r="AB1081" s="34">
        <v>15199.267305623824</v>
      </c>
      <c r="AC1081" s="34">
        <v>12554.18</v>
      </c>
      <c r="AD1081" s="34">
        <v>5026.4956749499997</v>
      </c>
      <c r="AE1081" s="34">
        <v>0</v>
      </c>
      <c r="AF1081" s="34">
        <v>36293.289628029859</v>
      </c>
      <c r="AG1081" s="136">
        <v>10000</v>
      </c>
      <c r="AH1081" s="34">
        <v>41970.479426099999</v>
      </c>
      <c r="AI1081" s="34">
        <v>0</v>
      </c>
      <c r="AJ1081" s="34">
        <v>8456.4294261000014</v>
      </c>
      <c r="AK1081" s="34">
        <v>8456.4294261000014</v>
      </c>
      <c r="AL1081" s="34">
        <v>10000</v>
      </c>
      <c r="AM1081" s="34">
        <v>33514.049999999996</v>
      </c>
      <c r="AN1081" s="34">
        <v>23514.049999999996</v>
      </c>
      <c r="AO1081" s="34">
        <v>86695.773687100009</v>
      </c>
      <c r="AP1081" s="34">
        <v>54725.29426100001</v>
      </c>
      <c r="AQ1081" s="34">
        <v>31970.479426100006</v>
      </c>
      <c r="AR1081" s="34">
        <v>-10157</v>
      </c>
      <c r="AS1081" s="34">
        <v>0</v>
      </c>
    </row>
    <row r="1082" spans="2:45" s="1" customFormat="1" ht="14.25" x14ac:dyDescent="0.2">
      <c r="B1082" s="31" t="s">
        <v>4794</v>
      </c>
      <c r="C1082" s="32" t="s">
        <v>445</v>
      </c>
      <c r="D1082" s="31" t="s">
        <v>446</v>
      </c>
      <c r="E1082" s="31" t="s">
        <v>13</v>
      </c>
      <c r="F1082" s="31" t="s">
        <v>11</v>
      </c>
      <c r="G1082" s="31" t="s">
        <v>19</v>
      </c>
      <c r="H1082" s="31" t="s">
        <v>77</v>
      </c>
      <c r="I1082" s="31" t="s">
        <v>10</v>
      </c>
      <c r="J1082" s="31" t="s">
        <v>15</v>
      </c>
      <c r="K1082" s="31" t="s">
        <v>447</v>
      </c>
      <c r="L1082" s="33">
        <v>41748</v>
      </c>
      <c r="M1082" s="150">
        <v>1771559.3160979999</v>
      </c>
      <c r="N1082" s="34">
        <v>-1068678</v>
      </c>
      <c r="O1082" s="34">
        <v>712822.68498333555</v>
      </c>
      <c r="P1082" s="30">
        <v>894364.31609799992</v>
      </c>
      <c r="Q1082" s="35">
        <v>121100.017748</v>
      </c>
      <c r="R1082" s="36">
        <v>0</v>
      </c>
      <c r="S1082" s="36">
        <v>74253.844145171373</v>
      </c>
      <c r="T1082" s="36">
        <v>9242.1558548286266</v>
      </c>
      <c r="U1082" s="37">
        <v>83496.450252449838</v>
      </c>
      <c r="V1082" s="38">
        <v>204596.46800044982</v>
      </c>
      <c r="W1082" s="34">
        <v>1098960.7840984496</v>
      </c>
      <c r="X1082" s="34">
        <v>139225.95777217112</v>
      </c>
      <c r="Y1082" s="33">
        <v>959734.8263262785</v>
      </c>
      <c r="Z1082" s="144">
        <v>0</v>
      </c>
      <c r="AA1082" s="34">
        <v>85922.24280017837</v>
      </c>
      <c r="AB1082" s="34">
        <v>327864.759562099</v>
      </c>
      <c r="AC1082" s="34">
        <v>174995.63</v>
      </c>
      <c r="AD1082" s="34">
        <v>37928.087550718672</v>
      </c>
      <c r="AE1082" s="34">
        <v>6040.2</v>
      </c>
      <c r="AF1082" s="34">
        <v>632750.919912996</v>
      </c>
      <c r="AG1082" s="136">
        <v>753099</v>
      </c>
      <c r="AH1082" s="34">
        <v>753099</v>
      </c>
      <c r="AI1082" s="34">
        <v>139837</v>
      </c>
      <c r="AJ1082" s="34">
        <v>139837</v>
      </c>
      <c r="AK1082" s="34">
        <v>0</v>
      </c>
      <c r="AL1082" s="34">
        <v>613262</v>
      </c>
      <c r="AM1082" s="34">
        <v>613262</v>
      </c>
      <c r="AN1082" s="34">
        <v>0</v>
      </c>
      <c r="AO1082" s="34">
        <v>894364.31609799992</v>
      </c>
      <c r="AP1082" s="34">
        <v>894364.31609799992</v>
      </c>
      <c r="AQ1082" s="34">
        <v>0</v>
      </c>
      <c r="AR1082" s="34">
        <v>-1068678</v>
      </c>
      <c r="AS1082" s="34">
        <v>0</v>
      </c>
    </row>
    <row r="1083" spans="2:45" s="1" customFormat="1" ht="14.25" x14ac:dyDescent="0.2">
      <c r="B1083" s="31" t="s">
        <v>4794</v>
      </c>
      <c r="C1083" s="32" t="s">
        <v>3608</v>
      </c>
      <c r="D1083" s="31" t="s">
        <v>3609</v>
      </c>
      <c r="E1083" s="31" t="s">
        <v>13</v>
      </c>
      <c r="F1083" s="31" t="s">
        <v>11</v>
      </c>
      <c r="G1083" s="31" t="s">
        <v>19</v>
      </c>
      <c r="H1083" s="31" t="s">
        <v>77</v>
      </c>
      <c r="I1083" s="31" t="s">
        <v>10</v>
      </c>
      <c r="J1083" s="31" t="s">
        <v>15</v>
      </c>
      <c r="K1083" s="31" t="s">
        <v>3610</v>
      </c>
      <c r="L1083" s="33">
        <v>26013</v>
      </c>
      <c r="M1083" s="150">
        <v>979840.5175340001</v>
      </c>
      <c r="N1083" s="34">
        <v>-371180.6</v>
      </c>
      <c r="O1083" s="34">
        <v>154792.86433148527</v>
      </c>
      <c r="P1083" s="30">
        <v>971471.91753400024</v>
      </c>
      <c r="Q1083" s="35">
        <v>78055.122778000004</v>
      </c>
      <c r="R1083" s="36">
        <v>0</v>
      </c>
      <c r="S1083" s="36">
        <v>63294.540554310021</v>
      </c>
      <c r="T1083" s="36">
        <v>-608.97836202602775</v>
      </c>
      <c r="U1083" s="37">
        <v>62685.900224380704</v>
      </c>
      <c r="V1083" s="38">
        <v>140741.02300238071</v>
      </c>
      <c r="W1083" s="34">
        <v>1112212.940536381</v>
      </c>
      <c r="X1083" s="34">
        <v>118677.26353931008</v>
      </c>
      <c r="Y1083" s="33">
        <v>993535.6769970709</v>
      </c>
      <c r="Z1083" s="144">
        <v>0</v>
      </c>
      <c r="AA1083" s="34">
        <v>48858.176451109597</v>
      </c>
      <c r="AB1083" s="34">
        <v>185505.32411653432</v>
      </c>
      <c r="AC1083" s="34">
        <v>109039.03</v>
      </c>
      <c r="AD1083" s="34">
        <v>31213.5563385026</v>
      </c>
      <c r="AE1083" s="34">
        <v>6911.33</v>
      </c>
      <c r="AF1083" s="34">
        <v>381527.41690614657</v>
      </c>
      <c r="AG1083" s="136">
        <v>624727</v>
      </c>
      <c r="AH1083" s="34">
        <v>624727</v>
      </c>
      <c r="AI1083" s="34">
        <v>93835</v>
      </c>
      <c r="AJ1083" s="34">
        <v>93835</v>
      </c>
      <c r="AK1083" s="34">
        <v>0</v>
      </c>
      <c r="AL1083" s="34">
        <v>530892</v>
      </c>
      <c r="AM1083" s="34">
        <v>530892</v>
      </c>
      <c r="AN1083" s="34">
        <v>0</v>
      </c>
      <c r="AO1083" s="34">
        <v>971471.91753400024</v>
      </c>
      <c r="AP1083" s="34">
        <v>971471.91753400024</v>
      </c>
      <c r="AQ1083" s="34">
        <v>0</v>
      </c>
      <c r="AR1083" s="34">
        <v>-371180.6</v>
      </c>
      <c r="AS1083" s="34">
        <v>0</v>
      </c>
    </row>
    <row r="1084" spans="2:45" s="1" customFormat="1" ht="14.25" x14ac:dyDescent="0.2">
      <c r="B1084" s="31" t="s">
        <v>4794</v>
      </c>
      <c r="C1084" s="32" t="s">
        <v>4275</v>
      </c>
      <c r="D1084" s="31" t="s">
        <v>4276</v>
      </c>
      <c r="E1084" s="31" t="s">
        <v>13</v>
      </c>
      <c r="F1084" s="31" t="s">
        <v>11</v>
      </c>
      <c r="G1084" s="31" t="s">
        <v>19</v>
      </c>
      <c r="H1084" s="31" t="s">
        <v>77</v>
      </c>
      <c r="I1084" s="31" t="s">
        <v>10</v>
      </c>
      <c r="J1084" s="31" t="s">
        <v>14</v>
      </c>
      <c r="K1084" s="31" t="s">
        <v>4277</v>
      </c>
      <c r="L1084" s="33">
        <v>7740</v>
      </c>
      <c r="M1084" s="150">
        <v>123655.235587</v>
      </c>
      <c r="N1084" s="34">
        <v>83122.100000000006</v>
      </c>
      <c r="O1084" s="34">
        <v>0</v>
      </c>
      <c r="P1084" s="30">
        <v>231014.15558700002</v>
      </c>
      <c r="Q1084" s="35">
        <v>8616.9728300000006</v>
      </c>
      <c r="R1084" s="36">
        <v>0</v>
      </c>
      <c r="S1084" s="36">
        <v>9598.2168560036844</v>
      </c>
      <c r="T1084" s="36">
        <v>5881.7831439963156</v>
      </c>
      <c r="U1084" s="37">
        <v>15480.083475950029</v>
      </c>
      <c r="V1084" s="38">
        <v>24097.056305950027</v>
      </c>
      <c r="W1084" s="34">
        <v>255111.21189295006</v>
      </c>
      <c r="X1084" s="34">
        <v>17996.656605003722</v>
      </c>
      <c r="Y1084" s="33">
        <v>237114.55528794634</v>
      </c>
      <c r="Z1084" s="144">
        <v>0</v>
      </c>
      <c r="AA1084" s="34">
        <v>7460.5887053118304</v>
      </c>
      <c r="AB1084" s="34">
        <v>56931.448390881567</v>
      </c>
      <c r="AC1084" s="34">
        <v>32443.86</v>
      </c>
      <c r="AD1084" s="34">
        <v>2898</v>
      </c>
      <c r="AE1084" s="34">
        <v>0</v>
      </c>
      <c r="AF1084" s="34">
        <v>99733.897096193396</v>
      </c>
      <c r="AG1084" s="136">
        <v>17542</v>
      </c>
      <c r="AH1084" s="34">
        <v>85085.82</v>
      </c>
      <c r="AI1084" s="34">
        <v>0</v>
      </c>
      <c r="AJ1084" s="34">
        <v>0</v>
      </c>
      <c r="AK1084" s="34">
        <v>0</v>
      </c>
      <c r="AL1084" s="34">
        <v>17542</v>
      </c>
      <c r="AM1084" s="34">
        <v>85085.82</v>
      </c>
      <c r="AN1084" s="34">
        <v>67543.820000000007</v>
      </c>
      <c r="AO1084" s="34">
        <v>231014.15558700002</v>
      </c>
      <c r="AP1084" s="34">
        <v>163470.33558700001</v>
      </c>
      <c r="AQ1084" s="34">
        <v>67543.820000000007</v>
      </c>
      <c r="AR1084" s="34">
        <v>1430</v>
      </c>
      <c r="AS1084" s="34">
        <v>81692.100000000006</v>
      </c>
    </row>
    <row r="1085" spans="2:45" s="1" customFormat="1" ht="14.25" x14ac:dyDescent="0.2">
      <c r="B1085" s="31" t="s">
        <v>4794</v>
      </c>
      <c r="C1085" s="32" t="s">
        <v>1082</v>
      </c>
      <c r="D1085" s="31" t="s">
        <v>1083</v>
      </c>
      <c r="E1085" s="31" t="s">
        <v>13</v>
      </c>
      <c r="F1085" s="31" t="s">
        <v>11</v>
      </c>
      <c r="G1085" s="31" t="s">
        <v>19</v>
      </c>
      <c r="H1085" s="31" t="s">
        <v>77</v>
      </c>
      <c r="I1085" s="31" t="s">
        <v>10</v>
      </c>
      <c r="J1085" s="31" t="s">
        <v>16</v>
      </c>
      <c r="K1085" s="31" t="s">
        <v>1084</v>
      </c>
      <c r="L1085" s="33">
        <v>15872</v>
      </c>
      <c r="M1085" s="150">
        <v>486360.375841</v>
      </c>
      <c r="N1085" s="34">
        <v>-639617</v>
      </c>
      <c r="O1085" s="34">
        <v>237332.4785771188</v>
      </c>
      <c r="P1085" s="30">
        <v>159856.375841</v>
      </c>
      <c r="Q1085" s="35">
        <v>54335.366135999997</v>
      </c>
      <c r="R1085" s="36">
        <v>0</v>
      </c>
      <c r="S1085" s="36">
        <v>37388.650977157216</v>
      </c>
      <c r="T1085" s="36">
        <v>45320.837371788992</v>
      </c>
      <c r="U1085" s="37">
        <v>82709.934360129439</v>
      </c>
      <c r="V1085" s="38">
        <v>137045.30049612944</v>
      </c>
      <c r="W1085" s="34">
        <v>296901.67633712944</v>
      </c>
      <c r="X1085" s="34">
        <v>125959.52678727603</v>
      </c>
      <c r="Y1085" s="33">
        <v>170942.14954985341</v>
      </c>
      <c r="Z1085" s="144">
        <v>0</v>
      </c>
      <c r="AA1085" s="34">
        <v>24577.65868733573</v>
      </c>
      <c r="AB1085" s="34">
        <v>88546.497058199442</v>
      </c>
      <c r="AC1085" s="34">
        <v>66530.87</v>
      </c>
      <c r="AD1085" s="34">
        <v>8832.1118217084295</v>
      </c>
      <c r="AE1085" s="34">
        <v>1761.88</v>
      </c>
      <c r="AF1085" s="34">
        <v>190249.0175672436</v>
      </c>
      <c r="AG1085" s="136">
        <v>628357</v>
      </c>
      <c r="AH1085" s="34">
        <v>675957</v>
      </c>
      <c r="AI1085" s="34">
        <v>0</v>
      </c>
      <c r="AJ1085" s="34">
        <v>47600</v>
      </c>
      <c r="AK1085" s="34">
        <v>47600</v>
      </c>
      <c r="AL1085" s="34">
        <v>628357</v>
      </c>
      <c r="AM1085" s="34">
        <v>628357</v>
      </c>
      <c r="AN1085" s="34">
        <v>0</v>
      </c>
      <c r="AO1085" s="34">
        <v>159856.375841</v>
      </c>
      <c r="AP1085" s="34">
        <v>112256.375841</v>
      </c>
      <c r="AQ1085" s="34">
        <v>47600</v>
      </c>
      <c r="AR1085" s="34">
        <v>-639617</v>
      </c>
      <c r="AS1085" s="34">
        <v>0</v>
      </c>
    </row>
    <row r="1086" spans="2:45" s="1" customFormat="1" ht="14.25" x14ac:dyDescent="0.2">
      <c r="B1086" s="31" t="s">
        <v>4794</v>
      </c>
      <c r="C1086" s="32" t="s">
        <v>253</v>
      </c>
      <c r="D1086" s="31" t="s">
        <v>254</v>
      </c>
      <c r="E1086" s="31" t="s">
        <v>13</v>
      </c>
      <c r="F1086" s="31" t="s">
        <v>11</v>
      </c>
      <c r="G1086" s="31" t="s">
        <v>19</v>
      </c>
      <c r="H1086" s="31" t="s">
        <v>77</v>
      </c>
      <c r="I1086" s="31" t="s">
        <v>10</v>
      </c>
      <c r="J1086" s="31" t="s">
        <v>14</v>
      </c>
      <c r="K1086" s="31" t="s">
        <v>255</v>
      </c>
      <c r="L1086" s="33">
        <v>8534</v>
      </c>
      <c r="M1086" s="150">
        <v>156809.70488099998</v>
      </c>
      <c r="N1086" s="34">
        <v>-25270</v>
      </c>
      <c r="O1086" s="34">
        <v>20773.8</v>
      </c>
      <c r="P1086" s="30">
        <v>229850.16688099998</v>
      </c>
      <c r="Q1086" s="35">
        <v>25222.249753</v>
      </c>
      <c r="R1086" s="36">
        <v>0</v>
      </c>
      <c r="S1086" s="36">
        <v>25234.287756581118</v>
      </c>
      <c r="T1086" s="36">
        <v>-441.3253444727452</v>
      </c>
      <c r="U1086" s="37">
        <v>24793.096108238307</v>
      </c>
      <c r="V1086" s="38">
        <v>50015.345861238311</v>
      </c>
      <c r="W1086" s="34">
        <v>279865.51274223829</v>
      </c>
      <c r="X1086" s="34">
        <v>47314.289543581166</v>
      </c>
      <c r="Y1086" s="33">
        <v>232551.22319865713</v>
      </c>
      <c r="Z1086" s="144">
        <v>0</v>
      </c>
      <c r="AA1086" s="34">
        <v>0</v>
      </c>
      <c r="AB1086" s="34">
        <v>40820.029919076325</v>
      </c>
      <c r="AC1086" s="34">
        <v>35772.080000000002</v>
      </c>
      <c r="AD1086" s="34">
        <v>3316.5355144059999</v>
      </c>
      <c r="AE1086" s="34">
        <v>0</v>
      </c>
      <c r="AF1086" s="34">
        <v>79908.645433482321</v>
      </c>
      <c r="AG1086" s="136">
        <v>23115</v>
      </c>
      <c r="AH1086" s="34">
        <v>98310.462</v>
      </c>
      <c r="AI1086" s="34">
        <v>0</v>
      </c>
      <c r="AJ1086" s="34">
        <v>4496.2</v>
      </c>
      <c r="AK1086" s="34">
        <v>4496.2</v>
      </c>
      <c r="AL1086" s="34">
        <v>23115</v>
      </c>
      <c r="AM1086" s="34">
        <v>93814.262000000002</v>
      </c>
      <c r="AN1086" s="34">
        <v>70699.262000000002</v>
      </c>
      <c r="AO1086" s="34">
        <v>229850.16688099998</v>
      </c>
      <c r="AP1086" s="34">
        <v>154654.70488099998</v>
      </c>
      <c r="AQ1086" s="34">
        <v>75195.462</v>
      </c>
      <c r="AR1086" s="34">
        <v>-25270</v>
      </c>
      <c r="AS1086" s="34">
        <v>0</v>
      </c>
    </row>
    <row r="1087" spans="2:45" s="1" customFormat="1" ht="14.25" x14ac:dyDescent="0.2">
      <c r="B1087" s="31" t="s">
        <v>4794</v>
      </c>
      <c r="C1087" s="32" t="s">
        <v>553</v>
      </c>
      <c r="D1087" s="31" t="s">
        <v>554</v>
      </c>
      <c r="E1087" s="31" t="s">
        <v>13</v>
      </c>
      <c r="F1087" s="31" t="s">
        <v>11</v>
      </c>
      <c r="G1087" s="31" t="s">
        <v>19</v>
      </c>
      <c r="H1087" s="31" t="s">
        <v>77</v>
      </c>
      <c r="I1087" s="31" t="s">
        <v>10</v>
      </c>
      <c r="J1087" s="31" t="s">
        <v>15</v>
      </c>
      <c r="K1087" s="31" t="s">
        <v>555</v>
      </c>
      <c r="L1087" s="33">
        <v>34319</v>
      </c>
      <c r="M1087" s="150">
        <v>1610178.5635000002</v>
      </c>
      <c r="N1087" s="34">
        <v>-2168419</v>
      </c>
      <c r="O1087" s="34">
        <v>1237482.4385105381</v>
      </c>
      <c r="P1087" s="30">
        <v>249942.56350000016</v>
      </c>
      <c r="Q1087" s="35">
        <v>144809.19803599999</v>
      </c>
      <c r="R1087" s="36">
        <v>0</v>
      </c>
      <c r="S1087" s="36">
        <v>41414.072212587336</v>
      </c>
      <c r="T1087" s="36">
        <v>731389.62744008459</v>
      </c>
      <c r="U1087" s="37">
        <v>772807.86699911987</v>
      </c>
      <c r="V1087" s="38">
        <v>917617.06503511989</v>
      </c>
      <c r="W1087" s="34">
        <v>1167559.62853512</v>
      </c>
      <c r="X1087" s="34">
        <v>956619.37555912521</v>
      </c>
      <c r="Y1087" s="33">
        <v>210940.25297599484</v>
      </c>
      <c r="Z1087" s="144">
        <v>0</v>
      </c>
      <c r="AA1087" s="34">
        <v>71927.043465040973</v>
      </c>
      <c r="AB1087" s="34">
        <v>246779.94808035504</v>
      </c>
      <c r="AC1087" s="34">
        <v>143855.4</v>
      </c>
      <c r="AD1087" s="34">
        <v>17429.116806267019</v>
      </c>
      <c r="AE1087" s="34">
        <v>29804.77</v>
      </c>
      <c r="AF1087" s="34">
        <v>509796.27835166309</v>
      </c>
      <c r="AG1087" s="136">
        <v>1496055</v>
      </c>
      <c r="AH1087" s="34">
        <v>1556055</v>
      </c>
      <c r="AI1087" s="34">
        <v>0</v>
      </c>
      <c r="AJ1087" s="34">
        <v>60000</v>
      </c>
      <c r="AK1087" s="34">
        <v>60000</v>
      </c>
      <c r="AL1087" s="34">
        <v>1496055</v>
      </c>
      <c r="AM1087" s="34">
        <v>1496055</v>
      </c>
      <c r="AN1087" s="34">
        <v>0</v>
      </c>
      <c r="AO1087" s="34">
        <v>249942.56350000016</v>
      </c>
      <c r="AP1087" s="34">
        <v>189942.56350000016</v>
      </c>
      <c r="AQ1087" s="34">
        <v>60000</v>
      </c>
      <c r="AR1087" s="34">
        <v>-2168419</v>
      </c>
      <c r="AS1087" s="34">
        <v>0</v>
      </c>
    </row>
    <row r="1088" spans="2:45" s="1" customFormat="1" ht="14.25" x14ac:dyDescent="0.2">
      <c r="B1088" s="31" t="s">
        <v>4794</v>
      </c>
      <c r="C1088" s="32" t="s">
        <v>183</v>
      </c>
      <c r="D1088" s="31" t="s">
        <v>184</v>
      </c>
      <c r="E1088" s="31" t="s">
        <v>13</v>
      </c>
      <c r="F1088" s="31" t="s">
        <v>11</v>
      </c>
      <c r="G1088" s="31" t="s">
        <v>19</v>
      </c>
      <c r="H1088" s="31" t="s">
        <v>77</v>
      </c>
      <c r="I1088" s="31" t="s">
        <v>10</v>
      </c>
      <c r="J1088" s="31" t="s">
        <v>15</v>
      </c>
      <c r="K1088" s="31" t="s">
        <v>185</v>
      </c>
      <c r="L1088" s="33">
        <v>46034</v>
      </c>
      <c r="M1088" s="150">
        <v>2394351.4705220005</v>
      </c>
      <c r="N1088" s="34">
        <v>-2303738.35</v>
      </c>
      <c r="O1088" s="34">
        <v>1990274.3847231909</v>
      </c>
      <c r="P1088" s="30">
        <v>67655.060522000305</v>
      </c>
      <c r="Q1088" s="35">
        <v>186090.52121100001</v>
      </c>
      <c r="R1088" s="36">
        <v>0</v>
      </c>
      <c r="S1088" s="36">
        <v>80066.419776030743</v>
      </c>
      <c r="T1088" s="36">
        <v>1622899.4558651904</v>
      </c>
      <c r="U1088" s="37">
        <v>1702975.0588902093</v>
      </c>
      <c r="V1088" s="38">
        <v>1889065.5801012092</v>
      </c>
      <c r="W1088" s="34">
        <v>1956720.6406232095</v>
      </c>
      <c r="X1088" s="34">
        <v>1956711.4573742214</v>
      </c>
      <c r="Y1088" s="33">
        <v>9.1832489881198853</v>
      </c>
      <c r="Z1088" s="144">
        <v>35891.197825209565</v>
      </c>
      <c r="AA1088" s="34">
        <v>91959.954636905677</v>
      </c>
      <c r="AB1088" s="34">
        <v>320640.34976174135</v>
      </c>
      <c r="AC1088" s="34">
        <v>192961.32</v>
      </c>
      <c r="AD1088" s="34">
        <v>50508.560409804879</v>
      </c>
      <c r="AE1088" s="34">
        <v>4943.01</v>
      </c>
      <c r="AF1088" s="34">
        <v>696904.39263366151</v>
      </c>
      <c r="AG1088" s="136">
        <v>155175</v>
      </c>
      <c r="AH1088" s="34">
        <v>653696.93999999994</v>
      </c>
      <c r="AI1088" s="34">
        <v>0</v>
      </c>
      <c r="AJ1088" s="34">
        <v>197500</v>
      </c>
      <c r="AK1088" s="34">
        <v>197500</v>
      </c>
      <c r="AL1088" s="34">
        <v>155175</v>
      </c>
      <c r="AM1088" s="34">
        <v>456196.93999999994</v>
      </c>
      <c r="AN1088" s="34">
        <v>301021.93999999994</v>
      </c>
      <c r="AO1088" s="34">
        <v>67655.060522000305</v>
      </c>
      <c r="AP1088" s="34">
        <v>-430866.87947799964</v>
      </c>
      <c r="AQ1088" s="34">
        <v>498521.93999999994</v>
      </c>
      <c r="AR1088" s="34">
        <v>-3353680.35</v>
      </c>
      <c r="AS1088" s="34">
        <v>1049942</v>
      </c>
    </row>
    <row r="1089" spans="2:45" s="1" customFormat="1" ht="14.25" x14ac:dyDescent="0.2">
      <c r="B1089" s="31" t="s">
        <v>4794</v>
      </c>
      <c r="C1089" s="32" t="s">
        <v>2036</v>
      </c>
      <c r="D1089" s="31" t="s">
        <v>2037</v>
      </c>
      <c r="E1089" s="31" t="s">
        <v>13</v>
      </c>
      <c r="F1089" s="31" t="s">
        <v>11</v>
      </c>
      <c r="G1089" s="31" t="s">
        <v>19</v>
      </c>
      <c r="H1089" s="31" t="s">
        <v>77</v>
      </c>
      <c r="I1089" s="31" t="s">
        <v>10</v>
      </c>
      <c r="J1089" s="31" t="s">
        <v>14</v>
      </c>
      <c r="K1089" s="31" t="s">
        <v>2038</v>
      </c>
      <c r="L1089" s="33">
        <v>7435</v>
      </c>
      <c r="M1089" s="150">
        <v>175798.20064699999</v>
      </c>
      <c r="N1089" s="34">
        <v>-136894.6</v>
      </c>
      <c r="O1089" s="34">
        <v>127514.6</v>
      </c>
      <c r="P1089" s="30">
        <v>20605.555646999986</v>
      </c>
      <c r="Q1089" s="35">
        <v>17887.014122</v>
      </c>
      <c r="R1089" s="36">
        <v>0</v>
      </c>
      <c r="S1089" s="36">
        <v>13016.081970290712</v>
      </c>
      <c r="T1089" s="36">
        <v>83849.740795802587</v>
      </c>
      <c r="U1089" s="37">
        <v>96866.345115355623</v>
      </c>
      <c r="V1089" s="38">
        <v>114753.35923735562</v>
      </c>
      <c r="W1089" s="34">
        <v>135358.91488435562</v>
      </c>
      <c r="X1089" s="34">
        <v>124816.25564929075</v>
      </c>
      <c r="Y1089" s="33">
        <v>10542.659235064872</v>
      </c>
      <c r="Z1089" s="144">
        <v>0</v>
      </c>
      <c r="AA1089" s="34">
        <v>10226.997338180627</v>
      </c>
      <c r="AB1089" s="34">
        <v>42243.001310411128</v>
      </c>
      <c r="AC1089" s="34">
        <v>31165.39</v>
      </c>
      <c r="AD1089" s="34">
        <v>4456.2150000000001</v>
      </c>
      <c r="AE1089" s="34">
        <v>0</v>
      </c>
      <c r="AF1089" s="34">
        <v>88091.603648591758</v>
      </c>
      <c r="AG1089" s="136">
        <v>74431</v>
      </c>
      <c r="AH1089" s="34">
        <v>91112.955000000002</v>
      </c>
      <c r="AI1089" s="34">
        <v>0</v>
      </c>
      <c r="AJ1089" s="34">
        <v>9380</v>
      </c>
      <c r="AK1089" s="34">
        <v>9380</v>
      </c>
      <c r="AL1089" s="34">
        <v>74431</v>
      </c>
      <c r="AM1089" s="34">
        <v>81732.955000000002</v>
      </c>
      <c r="AN1089" s="34">
        <v>7301.9550000000017</v>
      </c>
      <c r="AO1089" s="34">
        <v>20605.555646999986</v>
      </c>
      <c r="AP1089" s="34">
        <v>3923.6006469999847</v>
      </c>
      <c r="AQ1089" s="34">
        <v>16681.955000000002</v>
      </c>
      <c r="AR1089" s="34">
        <v>-139950</v>
      </c>
      <c r="AS1089" s="34">
        <v>3055.3999999999942</v>
      </c>
    </row>
    <row r="1090" spans="2:45" s="1" customFormat="1" ht="14.25" x14ac:dyDescent="0.2">
      <c r="B1090" s="31" t="s">
        <v>4794</v>
      </c>
      <c r="C1090" s="32" t="s">
        <v>418</v>
      </c>
      <c r="D1090" s="31" t="s">
        <v>419</v>
      </c>
      <c r="E1090" s="31" t="s">
        <v>13</v>
      </c>
      <c r="F1090" s="31" t="s">
        <v>11</v>
      </c>
      <c r="G1090" s="31" t="s">
        <v>19</v>
      </c>
      <c r="H1090" s="31" t="s">
        <v>77</v>
      </c>
      <c r="I1090" s="31" t="s">
        <v>10</v>
      </c>
      <c r="J1090" s="31" t="s">
        <v>15</v>
      </c>
      <c r="K1090" s="31" t="s">
        <v>420</v>
      </c>
      <c r="L1090" s="33">
        <v>23034</v>
      </c>
      <c r="M1090" s="150">
        <v>943306.85948900005</v>
      </c>
      <c r="N1090" s="34">
        <v>-535058.99</v>
      </c>
      <c r="O1090" s="34">
        <v>340613.99427777936</v>
      </c>
      <c r="P1090" s="30">
        <v>162160.86948900006</v>
      </c>
      <c r="Q1090" s="35">
        <v>79139.947660000005</v>
      </c>
      <c r="R1090" s="36">
        <v>0</v>
      </c>
      <c r="S1090" s="36">
        <v>45673.533556588969</v>
      </c>
      <c r="T1090" s="36">
        <v>113790.33944000631</v>
      </c>
      <c r="U1090" s="37">
        <v>159464.73290604577</v>
      </c>
      <c r="V1090" s="38">
        <v>238604.68056604578</v>
      </c>
      <c r="W1090" s="34">
        <v>400765.55005504587</v>
      </c>
      <c r="X1090" s="34">
        <v>224915.39440936834</v>
      </c>
      <c r="Y1090" s="33">
        <v>175850.15564567753</v>
      </c>
      <c r="Z1090" s="144">
        <v>0</v>
      </c>
      <c r="AA1090" s="34">
        <v>51547.81973239615</v>
      </c>
      <c r="AB1090" s="34">
        <v>155043.07104808578</v>
      </c>
      <c r="AC1090" s="34">
        <v>96551.92</v>
      </c>
      <c r="AD1090" s="34">
        <v>23814.080526865982</v>
      </c>
      <c r="AE1090" s="34">
        <v>98.54</v>
      </c>
      <c r="AF1090" s="34">
        <v>327055.43130734784</v>
      </c>
      <c r="AG1090" s="136">
        <v>269867</v>
      </c>
      <c r="AH1090" s="34">
        <v>270117</v>
      </c>
      <c r="AI1090" s="34">
        <v>38500</v>
      </c>
      <c r="AJ1090" s="34">
        <v>38750</v>
      </c>
      <c r="AK1090" s="34">
        <v>250</v>
      </c>
      <c r="AL1090" s="34">
        <v>231367</v>
      </c>
      <c r="AM1090" s="34">
        <v>231367</v>
      </c>
      <c r="AN1090" s="34">
        <v>0</v>
      </c>
      <c r="AO1090" s="34">
        <v>162160.86948900006</v>
      </c>
      <c r="AP1090" s="34">
        <v>161910.86948900006</v>
      </c>
      <c r="AQ1090" s="34">
        <v>250</v>
      </c>
      <c r="AR1090" s="34">
        <v>-535058.99</v>
      </c>
      <c r="AS1090" s="34">
        <v>0</v>
      </c>
    </row>
    <row r="1091" spans="2:45" s="1" customFormat="1" ht="14.25" x14ac:dyDescent="0.2">
      <c r="B1091" s="31" t="s">
        <v>4794</v>
      </c>
      <c r="C1091" s="32" t="s">
        <v>2201</v>
      </c>
      <c r="D1091" s="31" t="s">
        <v>2202</v>
      </c>
      <c r="E1091" s="31" t="s">
        <v>13</v>
      </c>
      <c r="F1091" s="31" t="s">
        <v>11</v>
      </c>
      <c r="G1091" s="31" t="s">
        <v>19</v>
      </c>
      <c r="H1091" s="31" t="s">
        <v>77</v>
      </c>
      <c r="I1091" s="31" t="s">
        <v>10</v>
      </c>
      <c r="J1091" s="31" t="s">
        <v>12</v>
      </c>
      <c r="K1091" s="31" t="s">
        <v>2203</v>
      </c>
      <c r="L1091" s="33">
        <v>4430</v>
      </c>
      <c r="M1091" s="150">
        <v>127484.515977</v>
      </c>
      <c r="N1091" s="34">
        <v>-219388</v>
      </c>
      <c r="O1091" s="34">
        <v>78784.586464569322</v>
      </c>
      <c r="P1091" s="30">
        <v>48087.715977000014</v>
      </c>
      <c r="Q1091" s="35">
        <v>12764.340042</v>
      </c>
      <c r="R1091" s="36">
        <v>0</v>
      </c>
      <c r="S1091" s="36">
        <v>6204.2679988595264</v>
      </c>
      <c r="T1091" s="36">
        <v>19226.201475008293</v>
      </c>
      <c r="U1091" s="37">
        <v>25430.606607756643</v>
      </c>
      <c r="V1091" s="38">
        <v>38194.946649756646</v>
      </c>
      <c r="W1091" s="34">
        <v>86282.662626756661</v>
      </c>
      <c r="X1091" s="34">
        <v>34994.267442428827</v>
      </c>
      <c r="Y1091" s="33">
        <v>51288.395184327834</v>
      </c>
      <c r="Z1091" s="144">
        <v>0</v>
      </c>
      <c r="AA1091" s="34">
        <v>4031.9571106618873</v>
      </c>
      <c r="AB1091" s="34">
        <v>33536.128372145045</v>
      </c>
      <c r="AC1091" s="34">
        <v>18569.29</v>
      </c>
      <c r="AD1091" s="34">
        <v>889.4261444</v>
      </c>
      <c r="AE1091" s="34">
        <v>0</v>
      </c>
      <c r="AF1091" s="34">
        <v>57026.801627206936</v>
      </c>
      <c r="AG1091" s="136">
        <v>180302</v>
      </c>
      <c r="AH1091" s="34">
        <v>192740.2</v>
      </c>
      <c r="AI1091" s="34">
        <v>0</v>
      </c>
      <c r="AJ1091" s="34">
        <v>12438.2</v>
      </c>
      <c r="AK1091" s="34">
        <v>12438.2</v>
      </c>
      <c r="AL1091" s="34">
        <v>180302</v>
      </c>
      <c r="AM1091" s="34">
        <v>180302</v>
      </c>
      <c r="AN1091" s="34">
        <v>0</v>
      </c>
      <c r="AO1091" s="34">
        <v>48087.715977000014</v>
      </c>
      <c r="AP1091" s="34">
        <v>35649.515977000017</v>
      </c>
      <c r="AQ1091" s="34">
        <v>12438.199999999997</v>
      </c>
      <c r="AR1091" s="34">
        <v>-225504</v>
      </c>
      <c r="AS1091" s="34">
        <v>6116</v>
      </c>
    </row>
    <row r="1092" spans="2:45" s="1" customFormat="1" ht="14.25" x14ac:dyDescent="0.2">
      <c r="B1092" s="31" t="s">
        <v>4794</v>
      </c>
      <c r="C1092" s="32" t="s">
        <v>222</v>
      </c>
      <c r="D1092" s="31" t="s">
        <v>223</v>
      </c>
      <c r="E1092" s="31" t="s">
        <v>13</v>
      </c>
      <c r="F1092" s="31" t="s">
        <v>11</v>
      </c>
      <c r="G1092" s="31" t="s">
        <v>19</v>
      </c>
      <c r="H1092" s="31" t="s">
        <v>77</v>
      </c>
      <c r="I1092" s="31" t="s">
        <v>10</v>
      </c>
      <c r="J1092" s="31" t="s">
        <v>14</v>
      </c>
      <c r="K1092" s="31" t="s">
        <v>224</v>
      </c>
      <c r="L1092" s="33">
        <v>5578</v>
      </c>
      <c r="M1092" s="150">
        <v>202547.65804500002</v>
      </c>
      <c r="N1092" s="34">
        <v>-61310.5</v>
      </c>
      <c r="O1092" s="34">
        <v>14813.524625355883</v>
      </c>
      <c r="P1092" s="30">
        <v>226367.15804500002</v>
      </c>
      <c r="Q1092" s="35">
        <v>12729.263072</v>
      </c>
      <c r="R1092" s="36">
        <v>0</v>
      </c>
      <c r="S1092" s="36">
        <v>6865.053152002637</v>
      </c>
      <c r="T1092" s="36">
        <v>4290.946847997363</v>
      </c>
      <c r="U1092" s="37">
        <v>11156.060158766055</v>
      </c>
      <c r="V1092" s="38">
        <v>23885.323230766055</v>
      </c>
      <c r="W1092" s="34">
        <v>250252.48127576607</v>
      </c>
      <c r="X1092" s="34">
        <v>12871.974660002626</v>
      </c>
      <c r="Y1092" s="33">
        <v>237380.50661576344</v>
      </c>
      <c r="Z1092" s="144">
        <v>0</v>
      </c>
      <c r="AA1092" s="34">
        <v>3429.2396110780646</v>
      </c>
      <c r="AB1092" s="34">
        <v>41459.804543085986</v>
      </c>
      <c r="AC1092" s="34">
        <v>23381.38</v>
      </c>
      <c r="AD1092" s="34">
        <v>1370.2336755312499</v>
      </c>
      <c r="AE1092" s="34">
        <v>212.5</v>
      </c>
      <c r="AF1092" s="34">
        <v>69853.157829695294</v>
      </c>
      <c r="AG1092" s="136">
        <v>94814</v>
      </c>
      <c r="AH1092" s="34">
        <v>102147</v>
      </c>
      <c r="AI1092" s="34">
        <v>0</v>
      </c>
      <c r="AJ1092" s="34">
        <v>7333</v>
      </c>
      <c r="AK1092" s="34">
        <v>7333</v>
      </c>
      <c r="AL1092" s="34">
        <v>94814</v>
      </c>
      <c r="AM1092" s="34">
        <v>94814</v>
      </c>
      <c r="AN1092" s="34">
        <v>0</v>
      </c>
      <c r="AO1092" s="34">
        <v>226367.15804500002</v>
      </c>
      <c r="AP1092" s="34">
        <v>219034.15804500002</v>
      </c>
      <c r="AQ1092" s="34">
        <v>7333</v>
      </c>
      <c r="AR1092" s="34">
        <v>-65129</v>
      </c>
      <c r="AS1092" s="34">
        <v>3818.5</v>
      </c>
    </row>
    <row r="1093" spans="2:45" s="1" customFormat="1" ht="14.25" x14ac:dyDescent="0.2">
      <c r="B1093" s="31" t="s">
        <v>4794</v>
      </c>
      <c r="C1093" s="32" t="s">
        <v>94</v>
      </c>
      <c r="D1093" s="31" t="s">
        <v>95</v>
      </c>
      <c r="E1093" s="31" t="s">
        <v>13</v>
      </c>
      <c r="F1093" s="31" t="s">
        <v>11</v>
      </c>
      <c r="G1093" s="31" t="s">
        <v>19</v>
      </c>
      <c r="H1093" s="31" t="s">
        <v>77</v>
      </c>
      <c r="I1093" s="31" t="s">
        <v>13</v>
      </c>
      <c r="J1093" s="31" t="s">
        <v>60</v>
      </c>
      <c r="K1093" s="31" t="s">
        <v>96</v>
      </c>
      <c r="L1093" s="33">
        <v>124840</v>
      </c>
      <c r="M1093" s="150">
        <v>7706125.614782</v>
      </c>
      <c r="N1093" s="34">
        <v>-8251823.1199999992</v>
      </c>
      <c r="O1093" s="34">
        <v>6489612.6934338631</v>
      </c>
      <c r="P1093" s="30">
        <v>296728.05626020115</v>
      </c>
      <c r="Q1093" s="35">
        <v>660633.38541999995</v>
      </c>
      <c r="R1093" s="36">
        <v>0</v>
      </c>
      <c r="S1093" s="36">
        <v>342914.20478070306</v>
      </c>
      <c r="T1093" s="36">
        <v>5174989.66843946</v>
      </c>
      <c r="U1093" s="37">
        <v>5517933.6285346327</v>
      </c>
      <c r="V1093" s="38">
        <v>6178567.0139546329</v>
      </c>
      <c r="W1093" s="34">
        <v>6475295.0702148341</v>
      </c>
      <c r="X1093" s="34">
        <v>6475265.3149003647</v>
      </c>
      <c r="Y1093" s="33">
        <v>29.755314469337463</v>
      </c>
      <c r="Z1093" s="144">
        <v>76563.682480717267</v>
      </c>
      <c r="AA1093" s="34">
        <v>750331.94920641533</v>
      </c>
      <c r="AB1093" s="34">
        <v>1200806.7572150782</v>
      </c>
      <c r="AC1093" s="34">
        <v>523233.63</v>
      </c>
      <c r="AD1093" s="34">
        <v>172240.73511609112</v>
      </c>
      <c r="AE1093" s="34">
        <v>41888.57</v>
      </c>
      <c r="AF1093" s="34">
        <v>2765065.3240183019</v>
      </c>
      <c r="AG1093" s="136">
        <v>4779906</v>
      </c>
      <c r="AH1093" s="34">
        <v>5550518.5614782004</v>
      </c>
      <c r="AI1093" s="34">
        <v>0</v>
      </c>
      <c r="AJ1093" s="34">
        <v>770612.56147820002</v>
      </c>
      <c r="AK1093" s="34">
        <v>770612.56147820002</v>
      </c>
      <c r="AL1093" s="34">
        <v>4779906</v>
      </c>
      <c r="AM1093" s="34">
        <v>4779906</v>
      </c>
      <c r="AN1093" s="34">
        <v>0</v>
      </c>
      <c r="AO1093" s="34">
        <v>296728.05626020115</v>
      </c>
      <c r="AP1093" s="34">
        <v>-473884.50521799887</v>
      </c>
      <c r="AQ1093" s="34">
        <v>770612.5614781999</v>
      </c>
      <c r="AR1093" s="34">
        <v>-8254623.1199999992</v>
      </c>
      <c r="AS1093" s="34">
        <v>2800</v>
      </c>
    </row>
    <row r="1094" spans="2:45" s="1" customFormat="1" ht="14.25" x14ac:dyDescent="0.2">
      <c r="B1094" s="31" t="s">
        <v>4794</v>
      </c>
      <c r="C1094" s="32" t="s">
        <v>1640</v>
      </c>
      <c r="D1094" s="31" t="s">
        <v>1641</v>
      </c>
      <c r="E1094" s="31" t="s">
        <v>13</v>
      </c>
      <c r="F1094" s="31" t="s">
        <v>11</v>
      </c>
      <c r="G1094" s="31" t="s">
        <v>19</v>
      </c>
      <c r="H1094" s="31" t="s">
        <v>77</v>
      </c>
      <c r="I1094" s="31" t="s">
        <v>10</v>
      </c>
      <c r="J1094" s="31" t="s">
        <v>15</v>
      </c>
      <c r="K1094" s="31" t="s">
        <v>1642</v>
      </c>
      <c r="L1094" s="33">
        <v>23656</v>
      </c>
      <c r="M1094" s="150">
        <v>970560.56654400006</v>
      </c>
      <c r="N1094" s="34">
        <v>-363236</v>
      </c>
      <c r="O1094" s="34">
        <v>199710.19546071847</v>
      </c>
      <c r="P1094" s="30">
        <v>797863.46654399997</v>
      </c>
      <c r="Q1094" s="35">
        <v>87056.349812</v>
      </c>
      <c r="R1094" s="36">
        <v>0</v>
      </c>
      <c r="S1094" s="36">
        <v>44423.962973731344</v>
      </c>
      <c r="T1094" s="36">
        <v>2888.0370262686556</v>
      </c>
      <c r="U1094" s="37">
        <v>47312.255130112906</v>
      </c>
      <c r="V1094" s="38">
        <v>134368.6049421129</v>
      </c>
      <c r="W1094" s="34">
        <v>932232.07148611289</v>
      </c>
      <c r="X1094" s="34">
        <v>83294.930575731327</v>
      </c>
      <c r="Y1094" s="33">
        <v>848937.14091038157</v>
      </c>
      <c r="Z1094" s="144">
        <v>0</v>
      </c>
      <c r="AA1094" s="34">
        <v>67107.165417459546</v>
      </c>
      <c r="AB1094" s="34">
        <v>129492.78009490408</v>
      </c>
      <c r="AC1094" s="34">
        <v>99159.16</v>
      </c>
      <c r="AD1094" s="34">
        <v>14495.19616974157</v>
      </c>
      <c r="AE1094" s="34">
        <v>330.02</v>
      </c>
      <c r="AF1094" s="34">
        <v>310584.32168210519</v>
      </c>
      <c r="AG1094" s="136">
        <v>483792</v>
      </c>
      <c r="AH1094" s="34">
        <v>530427.9</v>
      </c>
      <c r="AI1094" s="34">
        <v>42877</v>
      </c>
      <c r="AJ1094" s="34">
        <v>89512.900000000009</v>
      </c>
      <c r="AK1094" s="34">
        <v>46635.900000000009</v>
      </c>
      <c r="AL1094" s="34">
        <v>440915</v>
      </c>
      <c r="AM1094" s="34">
        <v>440915</v>
      </c>
      <c r="AN1094" s="34">
        <v>0</v>
      </c>
      <c r="AO1094" s="34">
        <v>797863.46654399997</v>
      </c>
      <c r="AP1094" s="34">
        <v>751227.56654399994</v>
      </c>
      <c r="AQ1094" s="34">
        <v>46635.900000000023</v>
      </c>
      <c r="AR1094" s="34">
        <v>-363656</v>
      </c>
      <c r="AS1094" s="34">
        <v>420</v>
      </c>
    </row>
    <row r="1095" spans="2:45" s="1" customFormat="1" ht="14.25" x14ac:dyDescent="0.2">
      <c r="B1095" s="31" t="s">
        <v>4794</v>
      </c>
      <c r="C1095" s="32" t="s">
        <v>3374</v>
      </c>
      <c r="D1095" s="31" t="s">
        <v>3375</v>
      </c>
      <c r="E1095" s="31" t="s">
        <v>13</v>
      </c>
      <c r="F1095" s="31" t="s">
        <v>11</v>
      </c>
      <c r="G1095" s="31" t="s">
        <v>19</v>
      </c>
      <c r="H1095" s="31" t="s">
        <v>77</v>
      </c>
      <c r="I1095" s="31" t="s">
        <v>10</v>
      </c>
      <c r="J1095" s="31" t="s">
        <v>15</v>
      </c>
      <c r="K1095" s="31" t="s">
        <v>3376</v>
      </c>
      <c r="L1095" s="33">
        <v>23317</v>
      </c>
      <c r="M1095" s="150">
        <v>805454.64168100001</v>
      </c>
      <c r="N1095" s="34">
        <v>-257142.06</v>
      </c>
      <c r="O1095" s="34">
        <v>139625.41229038275</v>
      </c>
      <c r="P1095" s="30">
        <v>963713.58168100007</v>
      </c>
      <c r="Q1095" s="35">
        <v>68178.749324999997</v>
      </c>
      <c r="R1095" s="36">
        <v>0</v>
      </c>
      <c r="S1095" s="36">
        <v>39950.367682301061</v>
      </c>
      <c r="T1095" s="36">
        <v>6683.632317698939</v>
      </c>
      <c r="U1095" s="37">
        <v>46634.251473995719</v>
      </c>
      <c r="V1095" s="38">
        <v>114813.00079899572</v>
      </c>
      <c r="W1095" s="34">
        <v>1078526.5824799957</v>
      </c>
      <c r="X1095" s="34">
        <v>74906.939404301113</v>
      </c>
      <c r="Y1095" s="33">
        <v>1003619.6430756946</v>
      </c>
      <c r="Z1095" s="144">
        <v>0</v>
      </c>
      <c r="AA1095" s="34">
        <v>37722.564191808677</v>
      </c>
      <c r="AB1095" s="34">
        <v>147558.12267329067</v>
      </c>
      <c r="AC1095" s="34">
        <v>97738.17</v>
      </c>
      <c r="AD1095" s="34">
        <v>8956.2140605045261</v>
      </c>
      <c r="AE1095" s="34">
        <v>0</v>
      </c>
      <c r="AF1095" s="34">
        <v>291975.07092560385</v>
      </c>
      <c r="AG1095" s="136">
        <v>459790</v>
      </c>
      <c r="AH1095" s="34">
        <v>523790</v>
      </c>
      <c r="AI1095" s="34">
        <v>0</v>
      </c>
      <c r="AJ1095" s="34">
        <v>64000</v>
      </c>
      <c r="AK1095" s="34">
        <v>64000</v>
      </c>
      <c r="AL1095" s="34">
        <v>459790</v>
      </c>
      <c r="AM1095" s="34">
        <v>459790</v>
      </c>
      <c r="AN1095" s="34">
        <v>0</v>
      </c>
      <c r="AO1095" s="34">
        <v>963713.58168100007</v>
      </c>
      <c r="AP1095" s="34">
        <v>899713.58168100007</v>
      </c>
      <c r="AQ1095" s="34">
        <v>64000</v>
      </c>
      <c r="AR1095" s="34">
        <v>-257142.06</v>
      </c>
      <c r="AS1095" s="34">
        <v>0</v>
      </c>
    </row>
    <row r="1096" spans="2:45" s="1" customFormat="1" ht="14.25" x14ac:dyDescent="0.2">
      <c r="B1096" s="31" t="s">
        <v>4794</v>
      </c>
      <c r="C1096" s="32" t="s">
        <v>1949</v>
      </c>
      <c r="D1096" s="31" t="s">
        <v>1950</v>
      </c>
      <c r="E1096" s="31" t="s">
        <v>13</v>
      </c>
      <c r="F1096" s="31" t="s">
        <v>11</v>
      </c>
      <c r="G1096" s="31" t="s">
        <v>19</v>
      </c>
      <c r="H1096" s="31" t="s">
        <v>77</v>
      </c>
      <c r="I1096" s="31" t="s">
        <v>10</v>
      </c>
      <c r="J1096" s="31" t="s">
        <v>14</v>
      </c>
      <c r="K1096" s="31" t="s">
        <v>1951</v>
      </c>
      <c r="L1096" s="33">
        <v>5187</v>
      </c>
      <c r="M1096" s="150">
        <v>107728.36588600001</v>
      </c>
      <c r="N1096" s="34">
        <v>50983</v>
      </c>
      <c r="O1096" s="34">
        <v>0</v>
      </c>
      <c r="P1096" s="30">
        <v>284920.36588599999</v>
      </c>
      <c r="Q1096" s="35">
        <v>9102.1189990000003</v>
      </c>
      <c r="R1096" s="36">
        <v>0</v>
      </c>
      <c r="S1096" s="36">
        <v>8177.2430422888547</v>
      </c>
      <c r="T1096" s="36">
        <v>2196.7569577111453</v>
      </c>
      <c r="U1096" s="37">
        <v>10374.055941828528</v>
      </c>
      <c r="V1096" s="38">
        <v>19476.174940828529</v>
      </c>
      <c r="W1096" s="34">
        <v>304396.54082682851</v>
      </c>
      <c r="X1096" s="34">
        <v>15332.330704288848</v>
      </c>
      <c r="Y1096" s="33">
        <v>289064.21012253966</v>
      </c>
      <c r="Z1096" s="144">
        <v>0</v>
      </c>
      <c r="AA1096" s="34">
        <v>6117.2182603043693</v>
      </c>
      <c r="AB1096" s="34">
        <v>32261.584439342245</v>
      </c>
      <c r="AC1096" s="34">
        <v>21742.42</v>
      </c>
      <c r="AD1096" s="34">
        <v>2437.6753582804399</v>
      </c>
      <c r="AE1096" s="34">
        <v>5099.72</v>
      </c>
      <c r="AF1096" s="34">
        <v>67658.618057927044</v>
      </c>
      <c r="AG1096" s="136">
        <v>135742</v>
      </c>
      <c r="AH1096" s="34">
        <v>135742</v>
      </c>
      <c r="AI1096" s="34">
        <v>0</v>
      </c>
      <c r="AJ1096" s="34">
        <v>0</v>
      </c>
      <c r="AK1096" s="34">
        <v>0</v>
      </c>
      <c r="AL1096" s="34">
        <v>135742</v>
      </c>
      <c r="AM1096" s="34">
        <v>135742</v>
      </c>
      <c r="AN1096" s="34">
        <v>0</v>
      </c>
      <c r="AO1096" s="34">
        <v>284920.36588599999</v>
      </c>
      <c r="AP1096" s="34">
        <v>284920.36588599999</v>
      </c>
      <c r="AQ1096" s="34">
        <v>0</v>
      </c>
      <c r="AR1096" s="34">
        <v>36983</v>
      </c>
      <c r="AS1096" s="34">
        <v>14000</v>
      </c>
    </row>
    <row r="1097" spans="2:45" s="1" customFormat="1" ht="14.25" x14ac:dyDescent="0.2">
      <c r="B1097" s="31" t="s">
        <v>4794</v>
      </c>
      <c r="C1097" s="32" t="s">
        <v>4742</v>
      </c>
      <c r="D1097" s="31" t="s">
        <v>4743</v>
      </c>
      <c r="E1097" s="31" t="s">
        <v>13</v>
      </c>
      <c r="F1097" s="31" t="s">
        <v>11</v>
      </c>
      <c r="G1097" s="31" t="s">
        <v>19</v>
      </c>
      <c r="H1097" s="31" t="s">
        <v>77</v>
      </c>
      <c r="I1097" s="31" t="s">
        <v>10</v>
      </c>
      <c r="J1097" s="31" t="s">
        <v>12</v>
      </c>
      <c r="K1097" s="31" t="s">
        <v>4744</v>
      </c>
      <c r="L1097" s="33">
        <v>4063</v>
      </c>
      <c r="M1097" s="150">
        <v>69414.763394000009</v>
      </c>
      <c r="N1097" s="34">
        <v>-25610</v>
      </c>
      <c r="O1097" s="34">
        <v>12433.410400743051</v>
      </c>
      <c r="P1097" s="30">
        <v>28384.239733399998</v>
      </c>
      <c r="Q1097" s="35">
        <v>6231.0740269999997</v>
      </c>
      <c r="R1097" s="36">
        <v>0</v>
      </c>
      <c r="S1097" s="36">
        <v>5452.5375702878091</v>
      </c>
      <c r="T1097" s="36">
        <v>2673.4624297121909</v>
      </c>
      <c r="U1097" s="37">
        <v>8126.0438194812623</v>
      </c>
      <c r="V1097" s="38">
        <v>14357.117846481262</v>
      </c>
      <c r="W1097" s="34">
        <v>42741.35757988126</v>
      </c>
      <c r="X1097" s="34">
        <v>10223.507944287812</v>
      </c>
      <c r="Y1097" s="33">
        <v>32517.849635593448</v>
      </c>
      <c r="Z1097" s="144">
        <v>0</v>
      </c>
      <c r="AA1097" s="34">
        <v>5950.0719317707226</v>
      </c>
      <c r="AB1097" s="34">
        <v>24938.816222507397</v>
      </c>
      <c r="AC1097" s="34">
        <v>17030.93</v>
      </c>
      <c r="AD1097" s="34">
        <v>174.21161560000002</v>
      </c>
      <c r="AE1097" s="34">
        <v>2482.34</v>
      </c>
      <c r="AF1097" s="34">
        <v>50576.369769878118</v>
      </c>
      <c r="AG1097" s="136">
        <v>82844</v>
      </c>
      <c r="AH1097" s="34">
        <v>89785.476339400004</v>
      </c>
      <c r="AI1097" s="34">
        <v>0</v>
      </c>
      <c r="AJ1097" s="34">
        <v>6941.4763394000011</v>
      </c>
      <c r="AK1097" s="34">
        <v>6941.4763394000011</v>
      </c>
      <c r="AL1097" s="34">
        <v>82844</v>
      </c>
      <c r="AM1097" s="34">
        <v>82844</v>
      </c>
      <c r="AN1097" s="34">
        <v>0</v>
      </c>
      <c r="AO1097" s="34">
        <v>28384.239733399998</v>
      </c>
      <c r="AP1097" s="34">
        <v>21442.763393999998</v>
      </c>
      <c r="AQ1097" s="34">
        <v>6941.4763394000038</v>
      </c>
      <c r="AR1097" s="34">
        <v>-25610</v>
      </c>
      <c r="AS1097" s="34">
        <v>0</v>
      </c>
    </row>
    <row r="1098" spans="2:45" s="1" customFormat="1" ht="14.25" x14ac:dyDescent="0.2">
      <c r="B1098" s="31" t="s">
        <v>4794</v>
      </c>
      <c r="C1098" s="32" t="s">
        <v>3919</v>
      </c>
      <c r="D1098" s="31" t="s">
        <v>3920</v>
      </c>
      <c r="E1098" s="31" t="s">
        <v>13</v>
      </c>
      <c r="F1098" s="31" t="s">
        <v>11</v>
      </c>
      <c r="G1098" s="31" t="s">
        <v>19</v>
      </c>
      <c r="H1098" s="31" t="s">
        <v>77</v>
      </c>
      <c r="I1098" s="31" t="s">
        <v>10</v>
      </c>
      <c r="J1098" s="31" t="s">
        <v>12</v>
      </c>
      <c r="K1098" s="31" t="s">
        <v>3921</v>
      </c>
      <c r="L1098" s="33">
        <v>4740</v>
      </c>
      <c r="M1098" s="150">
        <v>127696.48742400001</v>
      </c>
      <c r="N1098" s="34">
        <v>-17471</v>
      </c>
      <c r="O1098" s="34">
        <v>0</v>
      </c>
      <c r="P1098" s="30">
        <v>52556.387424000015</v>
      </c>
      <c r="Q1098" s="35">
        <v>12697.941964</v>
      </c>
      <c r="R1098" s="36">
        <v>0</v>
      </c>
      <c r="S1098" s="36">
        <v>8877.3600057176955</v>
      </c>
      <c r="T1098" s="36">
        <v>602.63999428230454</v>
      </c>
      <c r="U1098" s="37">
        <v>9480.0511209306387</v>
      </c>
      <c r="V1098" s="38">
        <v>22177.99308493064</v>
      </c>
      <c r="W1098" s="34">
        <v>74734.380508930655</v>
      </c>
      <c r="X1098" s="34">
        <v>16645.050010717692</v>
      </c>
      <c r="Y1098" s="33">
        <v>58089.330498212963</v>
      </c>
      <c r="Z1098" s="144">
        <v>0</v>
      </c>
      <c r="AA1098" s="34">
        <v>3447.2110567349387</v>
      </c>
      <c r="AB1098" s="34">
        <v>26230.108098923592</v>
      </c>
      <c r="AC1098" s="34">
        <v>19868.72</v>
      </c>
      <c r="AD1098" s="34">
        <v>239.5</v>
      </c>
      <c r="AE1098" s="34">
        <v>0</v>
      </c>
      <c r="AF1098" s="34">
        <v>49785.539155658531</v>
      </c>
      <c r="AG1098" s="136">
        <v>80518</v>
      </c>
      <c r="AH1098" s="34">
        <v>85199.9</v>
      </c>
      <c r="AI1098" s="34">
        <v>0</v>
      </c>
      <c r="AJ1098" s="34">
        <v>4681.9000000000005</v>
      </c>
      <c r="AK1098" s="34">
        <v>4681.9000000000005</v>
      </c>
      <c r="AL1098" s="34">
        <v>80518</v>
      </c>
      <c r="AM1098" s="34">
        <v>80518</v>
      </c>
      <c r="AN1098" s="34">
        <v>0</v>
      </c>
      <c r="AO1098" s="34">
        <v>52556.387424000015</v>
      </c>
      <c r="AP1098" s="34">
        <v>47874.487424000014</v>
      </c>
      <c r="AQ1098" s="34">
        <v>4681.9000000000015</v>
      </c>
      <c r="AR1098" s="34">
        <v>-17471</v>
      </c>
      <c r="AS1098" s="34">
        <v>0</v>
      </c>
    </row>
    <row r="1099" spans="2:45" s="1" customFormat="1" ht="14.25" x14ac:dyDescent="0.2">
      <c r="B1099" s="31" t="s">
        <v>4794</v>
      </c>
      <c r="C1099" s="32" t="s">
        <v>1283</v>
      </c>
      <c r="D1099" s="31" t="s">
        <v>1284</v>
      </c>
      <c r="E1099" s="31" t="s">
        <v>13</v>
      </c>
      <c r="F1099" s="31" t="s">
        <v>11</v>
      </c>
      <c r="G1099" s="31" t="s">
        <v>19</v>
      </c>
      <c r="H1099" s="31" t="s">
        <v>77</v>
      </c>
      <c r="I1099" s="31" t="s">
        <v>10</v>
      </c>
      <c r="J1099" s="31" t="s">
        <v>12</v>
      </c>
      <c r="K1099" s="31" t="s">
        <v>1285</v>
      </c>
      <c r="L1099" s="33">
        <v>3495</v>
      </c>
      <c r="M1099" s="150">
        <v>69307.187118000002</v>
      </c>
      <c r="N1099" s="34">
        <v>-41321</v>
      </c>
      <c r="O1099" s="34">
        <v>15100.968922345155</v>
      </c>
      <c r="P1099" s="30">
        <v>7978.9058298000018</v>
      </c>
      <c r="Q1099" s="35">
        <v>8294.977766</v>
      </c>
      <c r="R1099" s="36">
        <v>0</v>
      </c>
      <c r="S1099" s="36">
        <v>7067.728720002714</v>
      </c>
      <c r="T1099" s="36">
        <v>4089.325418323243</v>
      </c>
      <c r="U1099" s="37">
        <v>11157.114302776457</v>
      </c>
      <c r="V1099" s="38">
        <v>19452.092068776459</v>
      </c>
      <c r="W1099" s="34">
        <v>27430.997898576461</v>
      </c>
      <c r="X1099" s="34">
        <v>18263.339306547867</v>
      </c>
      <c r="Y1099" s="33">
        <v>9167.6585920285925</v>
      </c>
      <c r="Z1099" s="144">
        <v>0</v>
      </c>
      <c r="AA1099" s="34">
        <v>11392.442365306619</v>
      </c>
      <c r="AB1099" s="34">
        <v>21904.34784496003</v>
      </c>
      <c r="AC1099" s="34">
        <v>14650.04</v>
      </c>
      <c r="AD1099" s="34">
        <v>2572.2559944999998</v>
      </c>
      <c r="AE1099" s="34">
        <v>0</v>
      </c>
      <c r="AF1099" s="34">
        <v>50519.086204766652</v>
      </c>
      <c r="AG1099" s="136">
        <v>50328</v>
      </c>
      <c r="AH1099" s="34">
        <v>57258.7187118</v>
      </c>
      <c r="AI1099" s="34">
        <v>0</v>
      </c>
      <c r="AJ1099" s="34">
        <v>6930.7187118000002</v>
      </c>
      <c r="AK1099" s="34">
        <v>6930.7187118000002</v>
      </c>
      <c r="AL1099" s="34">
        <v>50328</v>
      </c>
      <c r="AM1099" s="34">
        <v>50328</v>
      </c>
      <c r="AN1099" s="34">
        <v>0</v>
      </c>
      <c r="AO1099" s="34">
        <v>7978.9058298000018</v>
      </c>
      <c r="AP1099" s="34">
        <v>1048.1871180000016</v>
      </c>
      <c r="AQ1099" s="34">
        <v>6930.7187118000002</v>
      </c>
      <c r="AR1099" s="34">
        <v>-62899</v>
      </c>
      <c r="AS1099" s="34">
        <v>21578</v>
      </c>
    </row>
    <row r="1100" spans="2:45" s="1" customFormat="1" ht="14.25" x14ac:dyDescent="0.2">
      <c r="B1100" s="31" t="s">
        <v>4794</v>
      </c>
      <c r="C1100" s="32" t="s">
        <v>1529</v>
      </c>
      <c r="D1100" s="31" t="s">
        <v>1530</v>
      </c>
      <c r="E1100" s="31" t="s">
        <v>13</v>
      </c>
      <c r="F1100" s="31" t="s">
        <v>11</v>
      </c>
      <c r="G1100" s="31" t="s">
        <v>19</v>
      </c>
      <c r="H1100" s="31" t="s">
        <v>77</v>
      </c>
      <c r="I1100" s="31" t="s">
        <v>10</v>
      </c>
      <c r="J1100" s="31" t="s">
        <v>15</v>
      </c>
      <c r="K1100" s="31" t="s">
        <v>1531</v>
      </c>
      <c r="L1100" s="33">
        <v>45130</v>
      </c>
      <c r="M1100" s="150">
        <v>2155853.285987</v>
      </c>
      <c r="N1100" s="34">
        <v>-995340.28</v>
      </c>
      <c r="O1100" s="34">
        <v>630301.4259189252</v>
      </c>
      <c r="P1100" s="30">
        <v>1359314.3345857002</v>
      </c>
      <c r="Q1100" s="35">
        <v>144645.84440100001</v>
      </c>
      <c r="R1100" s="36">
        <v>0</v>
      </c>
      <c r="S1100" s="36">
        <v>103941.08307775419</v>
      </c>
      <c r="T1100" s="36">
        <v>-739.35781863483135</v>
      </c>
      <c r="U1100" s="37">
        <v>103202.28177475635</v>
      </c>
      <c r="V1100" s="38">
        <v>247848.12617575636</v>
      </c>
      <c r="W1100" s="34">
        <v>1607162.4607614565</v>
      </c>
      <c r="X1100" s="34">
        <v>194889.53077075421</v>
      </c>
      <c r="Y1100" s="33">
        <v>1412272.9299907023</v>
      </c>
      <c r="Z1100" s="144">
        <v>0</v>
      </c>
      <c r="AA1100" s="34">
        <v>129294.5742185211</v>
      </c>
      <c r="AB1100" s="34">
        <v>275296.61128930497</v>
      </c>
      <c r="AC1100" s="34">
        <v>189172.01</v>
      </c>
      <c r="AD1100" s="34">
        <v>60244.822291134493</v>
      </c>
      <c r="AE1100" s="34">
        <v>3472.47</v>
      </c>
      <c r="AF1100" s="34">
        <v>657480.48779896053</v>
      </c>
      <c r="AG1100" s="136">
        <v>977800</v>
      </c>
      <c r="AH1100" s="34">
        <v>1193385.3285987</v>
      </c>
      <c r="AI1100" s="34">
        <v>0</v>
      </c>
      <c r="AJ1100" s="34">
        <v>215585.3285987</v>
      </c>
      <c r="AK1100" s="34">
        <v>215585.3285987</v>
      </c>
      <c r="AL1100" s="34">
        <v>977800</v>
      </c>
      <c r="AM1100" s="34">
        <v>977800</v>
      </c>
      <c r="AN1100" s="34">
        <v>0</v>
      </c>
      <c r="AO1100" s="34">
        <v>1359314.3345857002</v>
      </c>
      <c r="AP1100" s="34">
        <v>1143729.0059870002</v>
      </c>
      <c r="AQ1100" s="34">
        <v>215585.3285987</v>
      </c>
      <c r="AR1100" s="34">
        <v>-995340.28</v>
      </c>
      <c r="AS1100" s="34">
        <v>0</v>
      </c>
    </row>
    <row r="1101" spans="2:45" s="1" customFormat="1" ht="14.25" x14ac:dyDescent="0.2">
      <c r="B1101" s="31" t="s">
        <v>4794</v>
      </c>
      <c r="C1101" s="32" t="s">
        <v>331</v>
      </c>
      <c r="D1101" s="31" t="s">
        <v>332</v>
      </c>
      <c r="E1101" s="31" t="s">
        <v>13</v>
      </c>
      <c r="F1101" s="31" t="s">
        <v>11</v>
      </c>
      <c r="G1101" s="31" t="s">
        <v>19</v>
      </c>
      <c r="H1101" s="31" t="s">
        <v>77</v>
      </c>
      <c r="I1101" s="31" t="s">
        <v>10</v>
      </c>
      <c r="J1101" s="31" t="s">
        <v>15</v>
      </c>
      <c r="K1101" s="31" t="s">
        <v>333</v>
      </c>
      <c r="L1101" s="33">
        <v>23274</v>
      </c>
      <c r="M1101" s="150">
        <v>556575.34366599994</v>
      </c>
      <c r="N1101" s="34">
        <v>-552786</v>
      </c>
      <c r="O1101" s="34">
        <v>264849.54724319652</v>
      </c>
      <c r="P1101" s="30">
        <v>377867.87803259993</v>
      </c>
      <c r="Q1101" s="35">
        <v>72810.252550999998</v>
      </c>
      <c r="R1101" s="36">
        <v>0</v>
      </c>
      <c r="S1101" s="36">
        <v>54416.08432916375</v>
      </c>
      <c r="T1101" s="36">
        <v>-425.20973181608133</v>
      </c>
      <c r="U1101" s="37">
        <v>53991.165743313431</v>
      </c>
      <c r="V1101" s="38">
        <v>126801.41829431342</v>
      </c>
      <c r="W1101" s="34">
        <v>504669.29632691335</v>
      </c>
      <c r="X1101" s="34">
        <v>102030.15811716375</v>
      </c>
      <c r="Y1101" s="33">
        <v>402639.1382097496</v>
      </c>
      <c r="Z1101" s="144">
        <v>0</v>
      </c>
      <c r="AA1101" s="34">
        <v>45244.792898984655</v>
      </c>
      <c r="AB1101" s="34">
        <v>137582.63273103372</v>
      </c>
      <c r="AC1101" s="34">
        <v>97557.93</v>
      </c>
      <c r="AD1101" s="34">
        <v>9063.1126121247198</v>
      </c>
      <c r="AE1101" s="34">
        <v>3816.26</v>
      </c>
      <c r="AF1101" s="34">
        <v>293264.72824214312</v>
      </c>
      <c r="AG1101" s="136">
        <v>705957</v>
      </c>
      <c r="AH1101" s="34">
        <v>717544.53436659998</v>
      </c>
      <c r="AI1101" s="34">
        <v>44070</v>
      </c>
      <c r="AJ1101" s="34">
        <v>55657.534366599997</v>
      </c>
      <c r="AK1101" s="34">
        <v>11587.534366599997</v>
      </c>
      <c r="AL1101" s="34">
        <v>661887</v>
      </c>
      <c r="AM1101" s="34">
        <v>661887</v>
      </c>
      <c r="AN1101" s="34">
        <v>0</v>
      </c>
      <c r="AO1101" s="34">
        <v>377867.87803259993</v>
      </c>
      <c r="AP1101" s="34">
        <v>366280.34366599994</v>
      </c>
      <c r="AQ1101" s="34">
        <v>11587.534366599983</v>
      </c>
      <c r="AR1101" s="34">
        <v>-552786</v>
      </c>
      <c r="AS1101" s="34">
        <v>0</v>
      </c>
    </row>
    <row r="1102" spans="2:45" s="1" customFormat="1" ht="14.25" x14ac:dyDescent="0.2">
      <c r="B1102" s="31" t="s">
        <v>4794</v>
      </c>
      <c r="C1102" s="32" t="s">
        <v>2965</v>
      </c>
      <c r="D1102" s="31" t="s">
        <v>2966</v>
      </c>
      <c r="E1102" s="31" t="s">
        <v>13</v>
      </c>
      <c r="F1102" s="31" t="s">
        <v>11</v>
      </c>
      <c r="G1102" s="31" t="s">
        <v>19</v>
      </c>
      <c r="H1102" s="31" t="s">
        <v>77</v>
      </c>
      <c r="I1102" s="31" t="s">
        <v>10</v>
      </c>
      <c r="J1102" s="31" t="s">
        <v>14</v>
      </c>
      <c r="K1102" s="31" t="s">
        <v>2967</v>
      </c>
      <c r="L1102" s="33">
        <v>8316</v>
      </c>
      <c r="M1102" s="150">
        <v>277035.001109</v>
      </c>
      <c r="N1102" s="34">
        <v>-128274</v>
      </c>
      <c r="O1102" s="34">
        <v>101356.00231875585</v>
      </c>
      <c r="P1102" s="30">
        <v>258481.001109</v>
      </c>
      <c r="Q1102" s="35">
        <v>30894.390992000001</v>
      </c>
      <c r="R1102" s="36">
        <v>0</v>
      </c>
      <c r="S1102" s="36">
        <v>23923.626848009189</v>
      </c>
      <c r="T1102" s="36">
        <v>-394.05661744787722</v>
      </c>
      <c r="U1102" s="37">
        <v>23529.697113844824</v>
      </c>
      <c r="V1102" s="38">
        <v>54424.088105844829</v>
      </c>
      <c r="W1102" s="34">
        <v>312905.08921484486</v>
      </c>
      <c r="X1102" s="34">
        <v>44856.800340009213</v>
      </c>
      <c r="Y1102" s="33">
        <v>268048.28887483565</v>
      </c>
      <c r="Z1102" s="144">
        <v>0</v>
      </c>
      <c r="AA1102" s="34">
        <v>10075.404752870159</v>
      </c>
      <c r="AB1102" s="34">
        <v>66371.194816184725</v>
      </c>
      <c r="AC1102" s="34">
        <v>34858.29</v>
      </c>
      <c r="AD1102" s="34">
        <v>3623</v>
      </c>
      <c r="AE1102" s="34">
        <v>0</v>
      </c>
      <c r="AF1102" s="34">
        <v>114927.88956905488</v>
      </c>
      <c r="AG1102" s="136">
        <v>159131</v>
      </c>
      <c r="AH1102" s="34">
        <v>159131</v>
      </c>
      <c r="AI1102" s="34">
        <v>10921</v>
      </c>
      <c r="AJ1102" s="34">
        <v>10921</v>
      </c>
      <c r="AK1102" s="34">
        <v>0</v>
      </c>
      <c r="AL1102" s="34">
        <v>148210</v>
      </c>
      <c r="AM1102" s="34">
        <v>148210</v>
      </c>
      <c r="AN1102" s="34">
        <v>0</v>
      </c>
      <c r="AO1102" s="34">
        <v>258481.001109</v>
      </c>
      <c r="AP1102" s="34">
        <v>258481.001109</v>
      </c>
      <c r="AQ1102" s="34">
        <v>0</v>
      </c>
      <c r="AR1102" s="34">
        <v>-128274</v>
      </c>
      <c r="AS1102" s="34">
        <v>0</v>
      </c>
    </row>
    <row r="1103" spans="2:45" s="1" customFormat="1" ht="14.25" x14ac:dyDescent="0.2">
      <c r="B1103" s="31" t="s">
        <v>4794</v>
      </c>
      <c r="C1103" s="32" t="s">
        <v>4012</v>
      </c>
      <c r="D1103" s="31" t="s">
        <v>4013</v>
      </c>
      <c r="E1103" s="31" t="s">
        <v>13</v>
      </c>
      <c r="F1103" s="31" t="s">
        <v>11</v>
      </c>
      <c r="G1103" s="31" t="s">
        <v>19</v>
      </c>
      <c r="H1103" s="31" t="s">
        <v>77</v>
      </c>
      <c r="I1103" s="31" t="s">
        <v>10</v>
      </c>
      <c r="J1103" s="31" t="s">
        <v>12</v>
      </c>
      <c r="K1103" s="31" t="s">
        <v>4014</v>
      </c>
      <c r="L1103" s="33">
        <v>4328</v>
      </c>
      <c r="M1103" s="150">
        <v>121433.535883</v>
      </c>
      <c r="N1103" s="34">
        <v>-115679</v>
      </c>
      <c r="O1103" s="34">
        <v>36141.811338160311</v>
      </c>
      <c r="P1103" s="30">
        <v>38759.889471300005</v>
      </c>
      <c r="Q1103" s="35">
        <v>15129.693228</v>
      </c>
      <c r="R1103" s="36">
        <v>0</v>
      </c>
      <c r="S1103" s="36">
        <v>8748.810139431931</v>
      </c>
      <c r="T1103" s="36">
        <v>-5.0156776219828316</v>
      </c>
      <c r="U1103" s="37">
        <v>8743.8416127498422</v>
      </c>
      <c r="V1103" s="38">
        <v>23873.534840749842</v>
      </c>
      <c r="W1103" s="34">
        <v>62633.424312049843</v>
      </c>
      <c r="X1103" s="34">
        <v>16404.019011431927</v>
      </c>
      <c r="Y1103" s="33">
        <v>46229.405300617917</v>
      </c>
      <c r="Z1103" s="144">
        <v>0</v>
      </c>
      <c r="AA1103" s="34">
        <v>7159.7396491780582</v>
      </c>
      <c r="AB1103" s="34">
        <v>31042.750459393876</v>
      </c>
      <c r="AC1103" s="34">
        <v>18141.73</v>
      </c>
      <c r="AD1103" s="34">
        <v>1565.32403419402</v>
      </c>
      <c r="AE1103" s="34">
        <v>0</v>
      </c>
      <c r="AF1103" s="34">
        <v>57909.544142765946</v>
      </c>
      <c r="AG1103" s="136">
        <v>111107</v>
      </c>
      <c r="AH1103" s="34">
        <v>123250.3535883</v>
      </c>
      <c r="AI1103" s="34">
        <v>0</v>
      </c>
      <c r="AJ1103" s="34">
        <v>12143.3535883</v>
      </c>
      <c r="AK1103" s="34">
        <v>12143.3535883</v>
      </c>
      <c r="AL1103" s="34">
        <v>111107</v>
      </c>
      <c r="AM1103" s="34">
        <v>111107</v>
      </c>
      <c r="AN1103" s="34">
        <v>0</v>
      </c>
      <c r="AO1103" s="34">
        <v>38759.889471300005</v>
      </c>
      <c r="AP1103" s="34">
        <v>26616.535883000004</v>
      </c>
      <c r="AQ1103" s="34">
        <v>12143.3535883</v>
      </c>
      <c r="AR1103" s="34">
        <v>-115679</v>
      </c>
      <c r="AS1103" s="34">
        <v>0</v>
      </c>
    </row>
    <row r="1104" spans="2:45" s="1" customFormat="1" ht="14.25" x14ac:dyDescent="0.2">
      <c r="B1104" s="31" t="s">
        <v>4794</v>
      </c>
      <c r="C1104" s="32" t="s">
        <v>4248</v>
      </c>
      <c r="D1104" s="31" t="s">
        <v>4249</v>
      </c>
      <c r="E1104" s="31" t="s">
        <v>13</v>
      </c>
      <c r="F1104" s="31" t="s">
        <v>11</v>
      </c>
      <c r="G1104" s="31" t="s">
        <v>19</v>
      </c>
      <c r="H1104" s="31" t="s">
        <v>77</v>
      </c>
      <c r="I1104" s="31" t="s">
        <v>10</v>
      </c>
      <c r="J1104" s="31" t="s">
        <v>14</v>
      </c>
      <c r="K1104" s="31" t="s">
        <v>4250</v>
      </c>
      <c r="L1104" s="33">
        <v>8671</v>
      </c>
      <c r="M1104" s="150">
        <v>190744.20158600004</v>
      </c>
      <c r="N1104" s="34">
        <v>-207802</v>
      </c>
      <c r="O1104" s="34">
        <v>111436.22002608889</v>
      </c>
      <c r="P1104" s="30">
        <v>144314.20158600004</v>
      </c>
      <c r="Q1104" s="35">
        <v>19600.668995</v>
      </c>
      <c r="R1104" s="36">
        <v>0</v>
      </c>
      <c r="S1104" s="36">
        <v>17535.62058972102</v>
      </c>
      <c r="T1104" s="36">
        <v>-10.463710807496682</v>
      </c>
      <c r="U1104" s="37">
        <v>17525.251383378632</v>
      </c>
      <c r="V1104" s="38">
        <v>37125.920378378636</v>
      </c>
      <c r="W1104" s="34">
        <v>181440.12196437869</v>
      </c>
      <c r="X1104" s="34">
        <v>32879.288605721027</v>
      </c>
      <c r="Y1104" s="33">
        <v>148560.83335865766</v>
      </c>
      <c r="Z1104" s="144">
        <v>0</v>
      </c>
      <c r="AA1104" s="34">
        <v>13424.387512555575</v>
      </c>
      <c r="AB1104" s="34">
        <v>55228.934117176097</v>
      </c>
      <c r="AC1104" s="34">
        <v>36346.339999999997</v>
      </c>
      <c r="AD1104" s="34">
        <v>5811.1309985618609</v>
      </c>
      <c r="AE1104" s="34">
        <v>2452.85</v>
      </c>
      <c r="AF1104" s="34">
        <v>113263.64262829353</v>
      </c>
      <c r="AG1104" s="136">
        <v>308381</v>
      </c>
      <c r="AH1104" s="34">
        <v>308381</v>
      </c>
      <c r="AI1104" s="34">
        <v>20818</v>
      </c>
      <c r="AJ1104" s="34">
        <v>20818</v>
      </c>
      <c r="AK1104" s="34">
        <v>0</v>
      </c>
      <c r="AL1104" s="34">
        <v>287563</v>
      </c>
      <c r="AM1104" s="34">
        <v>287563</v>
      </c>
      <c r="AN1104" s="34">
        <v>0</v>
      </c>
      <c r="AO1104" s="34">
        <v>144314.20158600004</v>
      </c>
      <c r="AP1104" s="34">
        <v>144314.20158600004</v>
      </c>
      <c r="AQ1104" s="34">
        <v>0</v>
      </c>
      <c r="AR1104" s="34">
        <v>-207802</v>
      </c>
      <c r="AS1104" s="34">
        <v>0</v>
      </c>
    </row>
    <row r="1105" spans="2:45" s="1" customFormat="1" ht="14.25" x14ac:dyDescent="0.2">
      <c r="B1105" s="31" t="s">
        <v>4794</v>
      </c>
      <c r="C1105" s="32" t="s">
        <v>4428</v>
      </c>
      <c r="D1105" s="31" t="s">
        <v>4429</v>
      </c>
      <c r="E1105" s="31" t="s">
        <v>13</v>
      </c>
      <c r="F1105" s="31" t="s">
        <v>11</v>
      </c>
      <c r="G1105" s="31" t="s">
        <v>19</v>
      </c>
      <c r="H1105" s="31" t="s">
        <v>77</v>
      </c>
      <c r="I1105" s="31" t="s">
        <v>10</v>
      </c>
      <c r="J1105" s="31" t="s">
        <v>16</v>
      </c>
      <c r="K1105" s="31" t="s">
        <v>4430</v>
      </c>
      <c r="L1105" s="33">
        <v>10371</v>
      </c>
      <c r="M1105" s="150">
        <v>253903.15663500002</v>
      </c>
      <c r="N1105" s="34">
        <v>-179263</v>
      </c>
      <c r="O1105" s="34">
        <v>77832.722313637263</v>
      </c>
      <c r="P1105" s="30">
        <v>232059.47229850001</v>
      </c>
      <c r="Q1105" s="35">
        <v>17316.064891000002</v>
      </c>
      <c r="R1105" s="36">
        <v>0</v>
      </c>
      <c r="S1105" s="36">
        <v>12338.932777147596</v>
      </c>
      <c r="T1105" s="36">
        <v>8403.0672228524036</v>
      </c>
      <c r="U1105" s="37">
        <v>20742.111851302034</v>
      </c>
      <c r="V1105" s="38">
        <v>38058.176742302036</v>
      </c>
      <c r="W1105" s="34">
        <v>270117.64904080203</v>
      </c>
      <c r="X1105" s="34">
        <v>23135.498957147589</v>
      </c>
      <c r="Y1105" s="33">
        <v>246982.15008365444</v>
      </c>
      <c r="Z1105" s="144">
        <v>0</v>
      </c>
      <c r="AA1105" s="34">
        <v>11346.928163341836</v>
      </c>
      <c r="AB1105" s="34">
        <v>53931.151220867985</v>
      </c>
      <c r="AC1105" s="34">
        <v>43472.26</v>
      </c>
      <c r="AD1105" s="34">
        <v>2716</v>
      </c>
      <c r="AE1105" s="34">
        <v>0</v>
      </c>
      <c r="AF1105" s="34">
        <v>111466.33938420983</v>
      </c>
      <c r="AG1105" s="136">
        <v>216619</v>
      </c>
      <c r="AH1105" s="34">
        <v>227484.31566349999</v>
      </c>
      <c r="AI1105" s="34">
        <v>14525</v>
      </c>
      <c r="AJ1105" s="34">
        <v>25390.315663500005</v>
      </c>
      <c r="AK1105" s="34">
        <v>10865.315663500005</v>
      </c>
      <c r="AL1105" s="34">
        <v>202094</v>
      </c>
      <c r="AM1105" s="34">
        <v>202094</v>
      </c>
      <c r="AN1105" s="34">
        <v>0</v>
      </c>
      <c r="AO1105" s="34">
        <v>232059.47229850001</v>
      </c>
      <c r="AP1105" s="34">
        <v>221194.15663500002</v>
      </c>
      <c r="AQ1105" s="34">
        <v>10865.31566349999</v>
      </c>
      <c r="AR1105" s="34">
        <v>-186672</v>
      </c>
      <c r="AS1105" s="34">
        <v>7409</v>
      </c>
    </row>
    <row r="1106" spans="2:45" s="1" customFormat="1" ht="14.25" x14ac:dyDescent="0.2">
      <c r="B1106" s="31" t="s">
        <v>4794</v>
      </c>
      <c r="C1106" s="32" t="s">
        <v>1295</v>
      </c>
      <c r="D1106" s="31" t="s">
        <v>1296</v>
      </c>
      <c r="E1106" s="31" t="s">
        <v>13</v>
      </c>
      <c r="F1106" s="31" t="s">
        <v>11</v>
      </c>
      <c r="G1106" s="31" t="s">
        <v>19</v>
      </c>
      <c r="H1106" s="31" t="s">
        <v>77</v>
      </c>
      <c r="I1106" s="31" t="s">
        <v>10</v>
      </c>
      <c r="J1106" s="31" t="s">
        <v>16</v>
      </c>
      <c r="K1106" s="31" t="s">
        <v>1297</v>
      </c>
      <c r="L1106" s="33">
        <v>13562</v>
      </c>
      <c r="M1106" s="150">
        <v>391900.09662600001</v>
      </c>
      <c r="N1106" s="34">
        <v>-436739</v>
      </c>
      <c r="O1106" s="34">
        <v>125634.35666186562</v>
      </c>
      <c r="P1106" s="30">
        <v>269257.10628860001</v>
      </c>
      <c r="Q1106" s="35">
        <v>33314.712135000002</v>
      </c>
      <c r="R1106" s="36">
        <v>0</v>
      </c>
      <c r="S1106" s="36">
        <v>19414.196531436028</v>
      </c>
      <c r="T1106" s="36">
        <v>7709.8034685639723</v>
      </c>
      <c r="U1106" s="37">
        <v>27124.14626625766</v>
      </c>
      <c r="V1106" s="38">
        <v>60438.858401257661</v>
      </c>
      <c r="W1106" s="34">
        <v>329695.96468985768</v>
      </c>
      <c r="X1106" s="34">
        <v>36401.618496435985</v>
      </c>
      <c r="Y1106" s="33">
        <v>293294.34619342169</v>
      </c>
      <c r="Z1106" s="144">
        <v>0</v>
      </c>
      <c r="AA1106" s="34">
        <v>23406.311949833707</v>
      </c>
      <c r="AB1106" s="34">
        <v>139355.72989423704</v>
      </c>
      <c r="AC1106" s="34">
        <v>56848.01</v>
      </c>
      <c r="AD1106" s="34">
        <v>7427.637832091963</v>
      </c>
      <c r="AE1106" s="34">
        <v>6621.53</v>
      </c>
      <c r="AF1106" s="34">
        <v>233659.21967616273</v>
      </c>
      <c r="AG1106" s="136">
        <v>338666</v>
      </c>
      <c r="AH1106" s="34">
        <v>371285.0096626</v>
      </c>
      <c r="AI1106" s="34">
        <v>6571</v>
      </c>
      <c r="AJ1106" s="34">
        <v>39190.009662600001</v>
      </c>
      <c r="AK1106" s="34">
        <v>32619.009662600001</v>
      </c>
      <c r="AL1106" s="34">
        <v>332095</v>
      </c>
      <c r="AM1106" s="34">
        <v>332095</v>
      </c>
      <c r="AN1106" s="34">
        <v>0</v>
      </c>
      <c r="AO1106" s="34">
        <v>269257.10628860001</v>
      </c>
      <c r="AP1106" s="34">
        <v>236638.09662600001</v>
      </c>
      <c r="AQ1106" s="34">
        <v>32619.009662600001</v>
      </c>
      <c r="AR1106" s="34">
        <v>-436739</v>
      </c>
      <c r="AS1106" s="34">
        <v>0</v>
      </c>
    </row>
    <row r="1107" spans="2:45" s="1" customFormat="1" ht="14.25" x14ac:dyDescent="0.2">
      <c r="B1107" s="31" t="s">
        <v>4794</v>
      </c>
      <c r="C1107" s="32" t="s">
        <v>1274</v>
      </c>
      <c r="D1107" s="31" t="s">
        <v>1275</v>
      </c>
      <c r="E1107" s="31" t="s">
        <v>13</v>
      </c>
      <c r="F1107" s="31" t="s">
        <v>11</v>
      </c>
      <c r="G1107" s="31" t="s">
        <v>19</v>
      </c>
      <c r="H1107" s="31" t="s">
        <v>77</v>
      </c>
      <c r="I1107" s="31" t="s">
        <v>10</v>
      </c>
      <c r="J1107" s="31" t="s">
        <v>14</v>
      </c>
      <c r="K1107" s="31" t="s">
        <v>1276</v>
      </c>
      <c r="L1107" s="33">
        <v>7475</v>
      </c>
      <c r="M1107" s="150">
        <v>285610.61949899996</v>
      </c>
      <c r="N1107" s="34">
        <v>-264748</v>
      </c>
      <c r="O1107" s="34">
        <v>241206.39999999999</v>
      </c>
      <c r="P1107" s="30">
        <v>84695.219498999941</v>
      </c>
      <c r="Q1107" s="35">
        <v>36568.150006999997</v>
      </c>
      <c r="R1107" s="36">
        <v>0</v>
      </c>
      <c r="S1107" s="36">
        <v>22873.391794294497</v>
      </c>
      <c r="T1107" s="36">
        <v>115024.17263824539</v>
      </c>
      <c r="U1107" s="37">
        <v>137898.30804560176</v>
      </c>
      <c r="V1107" s="38">
        <v>174466.45805260175</v>
      </c>
      <c r="W1107" s="34">
        <v>259161.67755160169</v>
      </c>
      <c r="X1107" s="34">
        <v>182844.85792829457</v>
      </c>
      <c r="Y1107" s="33">
        <v>76316.819623307121</v>
      </c>
      <c r="Z1107" s="144">
        <v>0</v>
      </c>
      <c r="AA1107" s="34">
        <v>14824.649414206708</v>
      </c>
      <c r="AB1107" s="34">
        <v>46282.227130590465</v>
      </c>
      <c r="AC1107" s="34">
        <v>31333.05</v>
      </c>
      <c r="AD1107" s="34">
        <v>5163.6805872449268</v>
      </c>
      <c r="AE1107" s="34">
        <v>0</v>
      </c>
      <c r="AF1107" s="34">
        <v>97603.607132042103</v>
      </c>
      <c r="AG1107" s="136">
        <v>252424</v>
      </c>
      <c r="AH1107" s="34">
        <v>275965.59999999998</v>
      </c>
      <c r="AI1107" s="34">
        <v>0</v>
      </c>
      <c r="AJ1107" s="34">
        <v>23541.600000000002</v>
      </c>
      <c r="AK1107" s="34">
        <v>23541.600000000002</v>
      </c>
      <c r="AL1107" s="34">
        <v>252424</v>
      </c>
      <c r="AM1107" s="34">
        <v>252424</v>
      </c>
      <c r="AN1107" s="34">
        <v>0</v>
      </c>
      <c r="AO1107" s="34">
        <v>84695.219498999941</v>
      </c>
      <c r="AP1107" s="34">
        <v>61153.619498999935</v>
      </c>
      <c r="AQ1107" s="34">
        <v>23541.600000000006</v>
      </c>
      <c r="AR1107" s="34">
        <v>-264748</v>
      </c>
      <c r="AS1107" s="34">
        <v>0</v>
      </c>
    </row>
    <row r="1108" spans="2:45" s="1" customFormat="1" ht="14.25" x14ac:dyDescent="0.2">
      <c r="B1108" s="31" t="s">
        <v>4794</v>
      </c>
      <c r="C1108" s="32" t="s">
        <v>766</v>
      </c>
      <c r="D1108" s="31" t="s">
        <v>767</v>
      </c>
      <c r="E1108" s="31" t="s">
        <v>13</v>
      </c>
      <c r="F1108" s="31" t="s">
        <v>11</v>
      </c>
      <c r="G1108" s="31" t="s">
        <v>19</v>
      </c>
      <c r="H1108" s="31" t="s">
        <v>77</v>
      </c>
      <c r="I1108" s="31" t="s">
        <v>10</v>
      </c>
      <c r="J1108" s="31" t="s">
        <v>12</v>
      </c>
      <c r="K1108" s="31" t="s">
        <v>768</v>
      </c>
      <c r="L1108" s="33">
        <v>4317</v>
      </c>
      <c r="M1108" s="150">
        <v>206724.060704</v>
      </c>
      <c r="N1108" s="34">
        <v>-137968</v>
      </c>
      <c r="O1108" s="34">
        <v>66834.856883667773</v>
      </c>
      <c r="P1108" s="30">
        <v>146816.060704</v>
      </c>
      <c r="Q1108" s="35">
        <v>12807.207058</v>
      </c>
      <c r="R1108" s="36">
        <v>0</v>
      </c>
      <c r="S1108" s="36">
        <v>6817.9692891454752</v>
      </c>
      <c r="T1108" s="36">
        <v>1816.0307108545248</v>
      </c>
      <c r="U1108" s="37">
        <v>8634.0465588729039</v>
      </c>
      <c r="V1108" s="38">
        <v>21441.253616872906</v>
      </c>
      <c r="W1108" s="34">
        <v>168257.31432087292</v>
      </c>
      <c r="X1108" s="34">
        <v>12783.692417145474</v>
      </c>
      <c r="Y1108" s="33">
        <v>155473.62190372744</v>
      </c>
      <c r="Z1108" s="144">
        <v>0</v>
      </c>
      <c r="AA1108" s="34">
        <v>7401.7623226555515</v>
      </c>
      <c r="AB1108" s="34">
        <v>26767.67100823385</v>
      </c>
      <c r="AC1108" s="34">
        <v>18095.62</v>
      </c>
      <c r="AD1108" s="34">
        <v>956.14508852500001</v>
      </c>
      <c r="AE1108" s="34">
        <v>0</v>
      </c>
      <c r="AF1108" s="34">
        <v>53221.198419414395</v>
      </c>
      <c r="AG1108" s="136">
        <v>120941</v>
      </c>
      <c r="AH1108" s="34">
        <v>125941</v>
      </c>
      <c r="AI1108" s="34">
        <v>0</v>
      </c>
      <c r="AJ1108" s="34">
        <v>5000</v>
      </c>
      <c r="AK1108" s="34">
        <v>5000</v>
      </c>
      <c r="AL1108" s="34">
        <v>120941</v>
      </c>
      <c r="AM1108" s="34">
        <v>120941</v>
      </c>
      <c r="AN1108" s="34">
        <v>0</v>
      </c>
      <c r="AO1108" s="34">
        <v>146816.060704</v>
      </c>
      <c r="AP1108" s="34">
        <v>141816.060704</v>
      </c>
      <c r="AQ1108" s="34">
        <v>5000</v>
      </c>
      <c r="AR1108" s="34">
        <v>-137968</v>
      </c>
      <c r="AS1108" s="34">
        <v>0</v>
      </c>
    </row>
    <row r="1109" spans="2:45" s="1" customFormat="1" ht="14.25" x14ac:dyDescent="0.2">
      <c r="B1109" s="31" t="s">
        <v>4794</v>
      </c>
      <c r="C1109" s="32" t="s">
        <v>1646</v>
      </c>
      <c r="D1109" s="31" t="s">
        <v>1647</v>
      </c>
      <c r="E1109" s="31" t="s">
        <v>13</v>
      </c>
      <c r="F1109" s="31" t="s">
        <v>11</v>
      </c>
      <c r="G1109" s="31" t="s">
        <v>19</v>
      </c>
      <c r="H1109" s="31" t="s">
        <v>77</v>
      </c>
      <c r="I1109" s="31" t="s">
        <v>10</v>
      </c>
      <c r="J1109" s="31" t="s">
        <v>14</v>
      </c>
      <c r="K1109" s="31" t="s">
        <v>1648</v>
      </c>
      <c r="L1109" s="33">
        <v>9089</v>
      </c>
      <c r="M1109" s="150">
        <v>424881.14622700005</v>
      </c>
      <c r="N1109" s="34">
        <v>-556538</v>
      </c>
      <c r="O1109" s="34">
        <v>212340.53659541032</v>
      </c>
      <c r="P1109" s="30">
        <v>244561.14622700005</v>
      </c>
      <c r="Q1109" s="35">
        <v>36726.330032999998</v>
      </c>
      <c r="R1109" s="36">
        <v>0</v>
      </c>
      <c r="S1109" s="36">
        <v>17002.80875886367</v>
      </c>
      <c r="T1109" s="36">
        <v>1175.1912411363301</v>
      </c>
      <c r="U1109" s="37">
        <v>18178.098024923751</v>
      </c>
      <c r="V1109" s="38">
        <v>54904.428057923753</v>
      </c>
      <c r="W1109" s="34">
        <v>299465.57428492379</v>
      </c>
      <c r="X1109" s="34">
        <v>31880.266422863642</v>
      </c>
      <c r="Y1109" s="33">
        <v>267585.30786206014</v>
      </c>
      <c r="Z1109" s="144">
        <v>0</v>
      </c>
      <c r="AA1109" s="34">
        <v>11737.426799010911</v>
      </c>
      <c r="AB1109" s="34">
        <v>57685.749394012251</v>
      </c>
      <c r="AC1109" s="34">
        <v>38098.480000000003</v>
      </c>
      <c r="AD1109" s="34">
        <v>8253.3563155986903</v>
      </c>
      <c r="AE1109" s="34">
        <v>0</v>
      </c>
      <c r="AF1109" s="34">
        <v>115775.01250862186</v>
      </c>
      <c r="AG1109" s="136">
        <v>534956</v>
      </c>
      <c r="AH1109" s="34">
        <v>534956</v>
      </c>
      <c r="AI1109" s="34">
        <v>74100</v>
      </c>
      <c r="AJ1109" s="34">
        <v>74100</v>
      </c>
      <c r="AK1109" s="34">
        <v>0</v>
      </c>
      <c r="AL1109" s="34">
        <v>460856</v>
      </c>
      <c r="AM1109" s="34">
        <v>460856</v>
      </c>
      <c r="AN1109" s="34">
        <v>0</v>
      </c>
      <c r="AO1109" s="34">
        <v>244561.14622700005</v>
      </c>
      <c r="AP1109" s="34">
        <v>244561.14622700005</v>
      </c>
      <c r="AQ1109" s="34">
        <v>0</v>
      </c>
      <c r="AR1109" s="34">
        <v>-556538</v>
      </c>
      <c r="AS1109" s="34">
        <v>0</v>
      </c>
    </row>
    <row r="1110" spans="2:45" s="1" customFormat="1" ht="14.25" x14ac:dyDescent="0.2">
      <c r="B1110" s="31" t="s">
        <v>4794</v>
      </c>
      <c r="C1110" s="32" t="s">
        <v>4311</v>
      </c>
      <c r="D1110" s="31" t="s">
        <v>4312</v>
      </c>
      <c r="E1110" s="31" t="s">
        <v>13</v>
      </c>
      <c r="F1110" s="31" t="s">
        <v>11</v>
      </c>
      <c r="G1110" s="31" t="s">
        <v>19</v>
      </c>
      <c r="H1110" s="31" t="s">
        <v>77</v>
      </c>
      <c r="I1110" s="31" t="s">
        <v>10</v>
      </c>
      <c r="J1110" s="31" t="s">
        <v>16</v>
      </c>
      <c r="K1110" s="31" t="s">
        <v>4313</v>
      </c>
      <c r="L1110" s="33">
        <v>14010</v>
      </c>
      <c r="M1110" s="150">
        <v>787234.99961499998</v>
      </c>
      <c r="N1110" s="34">
        <v>-849953</v>
      </c>
      <c r="O1110" s="34">
        <v>572129.97496368946</v>
      </c>
      <c r="P1110" s="30">
        <v>408670.49957650003</v>
      </c>
      <c r="Q1110" s="35">
        <v>69481.670314999996</v>
      </c>
      <c r="R1110" s="36">
        <v>0</v>
      </c>
      <c r="S1110" s="36">
        <v>32568.366688012509</v>
      </c>
      <c r="T1110" s="36">
        <v>99798.160633167674</v>
      </c>
      <c r="U1110" s="37">
        <v>132367.24110810657</v>
      </c>
      <c r="V1110" s="38">
        <v>201848.91142310656</v>
      </c>
      <c r="W1110" s="34">
        <v>610519.4109996066</v>
      </c>
      <c r="X1110" s="34">
        <v>183540.8134642021</v>
      </c>
      <c r="Y1110" s="33">
        <v>426978.59753540449</v>
      </c>
      <c r="Z1110" s="144">
        <v>0</v>
      </c>
      <c r="AA1110" s="34">
        <v>54116.569017869246</v>
      </c>
      <c r="AB1110" s="34">
        <v>85930.028115845635</v>
      </c>
      <c r="AC1110" s="34">
        <v>58725.9</v>
      </c>
      <c r="AD1110" s="34">
        <v>14553.903012748116</v>
      </c>
      <c r="AE1110" s="34">
        <v>797.5</v>
      </c>
      <c r="AF1110" s="34">
        <v>214123.90014646298</v>
      </c>
      <c r="AG1110" s="136">
        <v>572553</v>
      </c>
      <c r="AH1110" s="34">
        <v>589056.49996150006</v>
      </c>
      <c r="AI1110" s="34">
        <v>62220</v>
      </c>
      <c r="AJ1110" s="34">
        <v>78723.499961499998</v>
      </c>
      <c r="AK1110" s="34">
        <v>16503.499961499998</v>
      </c>
      <c r="AL1110" s="34">
        <v>510333</v>
      </c>
      <c r="AM1110" s="34">
        <v>510333</v>
      </c>
      <c r="AN1110" s="34">
        <v>0</v>
      </c>
      <c r="AO1110" s="34">
        <v>408670.49957650003</v>
      </c>
      <c r="AP1110" s="34">
        <v>392166.99961500004</v>
      </c>
      <c r="AQ1110" s="34">
        <v>16503.499961499998</v>
      </c>
      <c r="AR1110" s="34">
        <v>-849953</v>
      </c>
      <c r="AS1110" s="34">
        <v>0</v>
      </c>
    </row>
    <row r="1111" spans="2:45" s="1" customFormat="1" ht="14.25" x14ac:dyDescent="0.2">
      <c r="B1111" s="31" t="s">
        <v>4794</v>
      </c>
      <c r="C1111" s="32" t="s">
        <v>541</v>
      </c>
      <c r="D1111" s="31" t="s">
        <v>542</v>
      </c>
      <c r="E1111" s="31" t="s">
        <v>13</v>
      </c>
      <c r="F1111" s="31" t="s">
        <v>11</v>
      </c>
      <c r="G1111" s="31" t="s">
        <v>19</v>
      </c>
      <c r="H1111" s="31" t="s">
        <v>77</v>
      </c>
      <c r="I1111" s="31" t="s">
        <v>10</v>
      </c>
      <c r="J1111" s="31" t="s">
        <v>15</v>
      </c>
      <c r="K1111" s="31" t="s">
        <v>543</v>
      </c>
      <c r="L1111" s="33">
        <v>25959</v>
      </c>
      <c r="M1111" s="150">
        <v>1414630.4440350002</v>
      </c>
      <c r="N1111" s="34">
        <v>-430392</v>
      </c>
      <c r="O1111" s="34">
        <v>177539.04559772954</v>
      </c>
      <c r="P1111" s="30">
        <v>1226234.7440350002</v>
      </c>
      <c r="Q1111" s="35">
        <v>123376.961022</v>
      </c>
      <c r="R1111" s="36">
        <v>0</v>
      </c>
      <c r="S1111" s="36">
        <v>55582.391390878496</v>
      </c>
      <c r="T1111" s="36">
        <v>-198.03230562860699</v>
      </c>
      <c r="U1111" s="37">
        <v>55384.657745585253</v>
      </c>
      <c r="V1111" s="38">
        <v>178761.61876758526</v>
      </c>
      <c r="W1111" s="34">
        <v>1404996.3628025856</v>
      </c>
      <c r="X1111" s="34">
        <v>104216.98385787872</v>
      </c>
      <c r="Y1111" s="33">
        <v>1300779.3789447069</v>
      </c>
      <c r="Z1111" s="144">
        <v>0</v>
      </c>
      <c r="AA1111" s="34">
        <v>96424.143780137907</v>
      </c>
      <c r="AB1111" s="34">
        <v>182292.18982059127</v>
      </c>
      <c r="AC1111" s="34">
        <v>108812.68</v>
      </c>
      <c r="AD1111" s="34">
        <v>39785.031501054997</v>
      </c>
      <c r="AE1111" s="34">
        <v>11606.07</v>
      </c>
      <c r="AF1111" s="34">
        <v>438920.11510178418</v>
      </c>
      <c r="AG1111" s="136">
        <v>809445</v>
      </c>
      <c r="AH1111" s="34">
        <v>836961.3</v>
      </c>
      <c r="AI1111" s="34">
        <v>11327</v>
      </c>
      <c r="AJ1111" s="34">
        <v>38843.300000000003</v>
      </c>
      <c r="AK1111" s="34">
        <v>27516.300000000003</v>
      </c>
      <c r="AL1111" s="34">
        <v>798118</v>
      </c>
      <c r="AM1111" s="34">
        <v>798118</v>
      </c>
      <c r="AN1111" s="34">
        <v>0</v>
      </c>
      <c r="AO1111" s="34">
        <v>1226234.7440350002</v>
      </c>
      <c r="AP1111" s="34">
        <v>1198718.4440350002</v>
      </c>
      <c r="AQ1111" s="34">
        <v>27516.300000000047</v>
      </c>
      <c r="AR1111" s="34">
        <v>-430392</v>
      </c>
      <c r="AS1111" s="34">
        <v>0</v>
      </c>
    </row>
    <row r="1112" spans="2:45" s="1" customFormat="1" ht="14.25" x14ac:dyDescent="0.2">
      <c r="B1112" s="31" t="s">
        <v>4794</v>
      </c>
      <c r="C1112" s="32" t="s">
        <v>2150</v>
      </c>
      <c r="D1112" s="31" t="s">
        <v>2151</v>
      </c>
      <c r="E1112" s="31" t="s">
        <v>13</v>
      </c>
      <c r="F1112" s="31" t="s">
        <v>11</v>
      </c>
      <c r="G1112" s="31" t="s">
        <v>19</v>
      </c>
      <c r="H1112" s="31" t="s">
        <v>132</v>
      </c>
      <c r="I1112" s="31" t="s">
        <v>10</v>
      </c>
      <c r="J1112" s="31" t="s">
        <v>21</v>
      </c>
      <c r="K1112" s="31" t="s">
        <v>2152</v>
      </c>
      <c r="L1112" s="33">
        <v>812</v>
      </c>
      <c r="M1112" s="150">
        <v>28696.899286</v>
      </c>
      <c r="N1112" s="34">
        <v>-11091</v>
      </c>
      <c r="O1112" s="34">
        <v>1783.2900146816639</v>
      </c>
      <c r="P1112" s="30">
        <v>21461.599286000001</v>
      </c>
      <c r="Q1112" s="35">
        <v>1694.5694980000001</v>
      </c>
      <c r="R1112" s="36">
        <v>0</v>
      </c>
      <c r="S1112" s="36">
        <v>1019.2214982861057</v>
      </c>
      <c r="T1112" s="36">
        <v>604.77850171389434</v>
      </c>
      <c r="U1112" s="37">
        <v>1624.0087574252484</v>
      </c>
      <c r="V1112" s="38">
        <v>3318.5782554252482</v>
      </c>
      <c r="W1112" s="34">
        <v>24780.177541425248</v>
      </c>
      <c r="X1112" s="34">
        <v>1911.0403092861015</v>
      </c>
      <c r="Y1112" s="33">
        <v>22869.137232139146</v>
      </c>
      <c r="Z1112" s="144">
        <v>0</v>
      </c>
      <c r="AA1112" s="34">
        <v>1941.4001478246701</v>
      </c>
      <c r="AB1112" s="34">
        <v>3886.023449829655</v>
      </c>
      <c r="AC1112" s="34">
        <v>3403.67</v>
      </c>
      <c r="AD1112" s="34">
        <v>493.25282559999999</v>
      </c>
      <c r="AE1112" s="34">
        <v>0</v>
      </c>
      <c r="AF1112" s="34">
        <v>9724.3464232543265</v>
      </c>
      <c r="AG1112" s="136">
        <v>13322</v>
      </c>
      <c r="AH1112" s="34">
        <v>14730.7</v>
      </c>
      <c r="AI1112" s="34">
        <v>0</v>
      </c>
      <c r="AJ1112" s="34">
        <v>1408.7</v>
      </c>
      <c r="AK1112" s="34">
        <v>1408.7</v>
      </c>
      <c r="AL1112" s="34">
        <v>13322</v>
      </c>
      <c r="AM1112" s="34">
        <v>13322</v>
      </c>
      <c r="AN1112" s="34">
        <v>0</v>
      </c>
      <c r="AO1112" s="34">
        <v>21461.599286000001</v>
      </c>
      <c r="AP1112" s="34">
        <v>20052.899286</v>
      </c>
      <c r="AQ1112" s="34">
        <v>1408.7000000000007</v>
      </c>
      <c r="AR1112" s="34">
        <v>-11091</v>
      </c>
      <c r="AS1112" s="34">
        <v>0</v>
      </c>
    </row>
    <row r="1113" spans="2:45" s="1" customFormat="1" ht="14.25" x14ac:dyDescent="0.2">
      <c r="B1113" s="31" t="s">
        <v>4794</v>
      </c>
      <c r="C1113" s="32" t="s">
        <v>550</v>
      </c>
      <c r="D1113" s="31" t="s">
        <v>551</v>
      </c>
      <c r="E1113" s="31" t="s">
        <v>13</v>
      </c>
      <c r="F1113" s="31" t="s">
        <v>11</v>
      </c>
      <c r="G1113" s="31" t="s">
        <v>19</v>
      </c>
      <c r="H1113" s="31" t="s">
        <v>132</v>
      </c>
      <c r="I1113" s="31" t="s">
        <v>10</v>
      </c>
      <c r="J1113" s="31" t="s">
        <v>21</v>
      </c>
      <c r="K1113" s="31" t="s">
        <v>552</v>
      </c>
      <c r="L1113" s="33">
        <v>239</v>
      </c>
      <c r="M1113" s="150">
        <v>10406.768133</v>
      </c>
      <c r="N1113" s="34">
        <v>-6602</v>
      </c>
      <c r="O1113" s="34">
        <v>5561.3231866999995</v>
      </c>
      <c r="P1113" s="30">
        <v>6508.1039462999997</v>
      </c>
      <c r="Q1113" s="35">
        <v>449.59092199999998</v>
      </c>
      <c r="R1113" s="36">
        <v>0</v>
      </c>
      <c r="S1113" s="36">
        <v>317.66971085726487</v>
      </c>
      <c r="T1113" s="36">
        <v>160.33028914273513</v>
      </c>
      <c r="U1113" s="37">
        <v>478.00257761654484</v>
      </c>
      <c r="V1113" s="38">
        <v>927.59349961654482</v>
      </c>
      <c r="W1113" s="34">
        <v>7435.6974459165449</v>
      </c>
      <c r="X1113" s="34">
        <v>595.63070785726541</v>
      </c>
      <c r="Y1113" s="33">
        <v>6840.0667380592795</v>
      </c>
      <c r="Z1113" s="144">
        <v>0</v>
      </c>
      <c r="AA1113" s="34">
        <v>1187.2583295469578</v>
      </c>
      <c r="AB1113" s="34">
        <v>1457.9450382921962</v>
      </c>
      <c r="AC1113" s="34">
        <v>1541.25</v>
      </c>
      <c r="AD1113" s="34">
        <v>0</v>
      </c>
      <c r="AE1113" s="34">
        <v>0</v>
      </c>
      <c r="AF1113" s="34">
        <v>4186.4533678391545</v>
      </c>
      <c r="AG1113" s="136">
        <v>0</v>
      </c>
      <c r="AH1113" s="34">
        <v>3378.3358132999997</v>
      </c>
      <c r="AI1113" s="34">
        <v>0</v>
      </c>
      <c r="AJ1113" s="34">
        <v>1040.6768133</v>
      </c>
      <c r="AK1113" s="34">
        <v>1040.6768133</v>
      </c>
      <c r="AL1113" s="34">
        <v>0</v>
      </c>
      <c r="AM1113" s="34">
        <v>2337.6589999999997</v>
      </c>
      <c r="AN1113" s="34">
        <v>2337.6589999999997</v>
      </c>
      <c r="AO1113" s="34">
        <v>6508.1039462999997</v>
      </c>
      <c r="AP1113" s="34">
        <v>3129.7681329999996</v>
      </c>
      <c r="AQ1113" s="34">
        <v>3378.3358133000002</v>
      </c>
      <c r="AR1113" s="34">
        <v>-6602</v>
      </c>
      <c r="AS1113" s="34">
        <v>0</v>
      </c>
    </row>
    <row r="1114" spans="2:45" s="1" customFormat="1" ht="14.25" x14ac:dyDescent="0.2">
      <c r="B1114" s="31" t="s">
        <v>4794</v>
      </c>
      <c r="C1114" s="32" t="s">
        <v>3752</v>
      </c>
      <c r="D1114" s="31" t="s">
        <v>3753</v>
      </c>
      <c r="E1114" s="31" t="s">
        <v>13</v>
      </c>
      <c r="F1114" s="31" t="s">
        <v>11</v>
      </c>
      <c r="G1114" s="31" t="s">
        <v>19</v>
      </c>
      <c r="H1114" s="31" t="s">
        <v>132</v>
      </c>
      <c r="I1114" s="31" t="s">
        <v>10</v>
      </c>
      <c r="J1114" s="31" t="s">
        <v>21</v>
      </c>
      <c r="K1114" s="31" t="s">
        <v>3754</v>
      </c>
      <c r="L1114" s="33">
        <v>526</v>
      </c>
      <c r="M1114" s="150">
        <v>9771.5663199999999</v>
      </c>
      <c r="N1114" s="34">
        <v>161949</v>
      </c>
      <c r="O1114" s="34">
        <v>0</v>
      </c>
      <c r="P1114" s="30">
        <v>172812.37232000002</v>
      </c>
      <c r="Q1114" s="35">
        <v>0</v>
      </c>
      <c r="R1114" s="36">
        <v>0</v>
      </c>
      <c r="S1114" s="36">
        <v>0</v>
      </c>
      <c r="T1114" s="36">
        <v>1052</v>
      </c>
      <c r="U1114" s="37">
        <v>1052.0056729133998</v>
      </c>
      <c r="V1114" s="38">
        <v>1052.0056729133998</v>
      </c>
      <c r="W1114" s="34">
        <v>173864.37799291342</v>
      </c>
      <c r="X1114" s="34">
        <v>0</v>
      </c>
      <c r="Y1114" s="33">
        <v>173864.37799291342</v>
      </c>
      <c r="Z1114" s="144">
        <v>0</v>
      </c>
      <c r="AA1114" s="34">
        <v>1020.2899164484342</v>
      </c>
      <c r="AB1114" s="34">
        <v>1793.5553960327547</v>
      </c>
      <c r="AC1114" s="34">
        <v>2204.84</v>
      </c>
      <c r="AD1114" s="34">
        <v>105.402822525</v>
      </c>
      <c r="AE1114" s="34">
        <v>0</v>
      </c>
      <c r="AF1114" s="34">
        <v>5124.08813500619</v>
      </c>
      <c r="AG1114" s="136">
        <v>0</v>
      </c>
      <c r="AH1114" s="34">
        <v>5144.8059999999996</v>
      </c>
      <c r="AI1114" s="34">
        <v>0</v>
      </c>
      <c r="AJ1114" s="34">
        <v>0</v>
      </c>
      <c r="AK1114" s="34">
        <v>0</v>
      </c>
      <c r="AL1114" s="34">
        <v>0</v>
      </c>
      <c r="AM1114" s="34">
        <v>5144.8059999999996</v>
      </c>
      <c r="AN1114" s="34">
        <v>5144.8059999999996</v>
      </c>
      <c r="AO1114" s="34">
        <v>172812.37232000002</v>
      </c>
      <c r="AP1114" s="34">
        <v>167667.56632000001</v>
      </c>
      <c r="AQ1114" s="34">
        <v>5144.8060000000114</v>
      </c>
      <c r="AR1114" s="34">
        <v>161949</v>
      </c>
      <c r="AS1114" s="34">
        <v>0</v>
      </c>
    </row>
    <row r="1115" spans="2:45" s="1" customFormat="1" ht="14.25" x14ac:dyDescent="0.2">
      <c r="B1115" s="31" t="s">
        <v>4794</v>
      </c>
      <c r="C1115" s="32" t="s">
        <v>980</v>
      </c>
      <c r="D1115" s="31" t="s">
        <v>981</v>
      </c>
      <c r="E1115" s="31" t="s">
        <v>13</v>
      </c>
      <c r="F1115" s="31" t="s">
        <v>11</v>
      </c>
      <c r="G1115" s="31" t="s">
        <v>19</v>
      </c>
      <c r="H1115" s="31" t="s">
        <v>132</v>
      </c>
      <c r="I1115" s="31" t="s">
        <v>10</v>
      </c>
      <c r="J1115" s="31" t="s">
        <v>12</v>
      </c>
      <c r="K1115" s="31" t="s">
        <v>982</v>
      </c>
      <c r="L1115" s="33">
        <v>3585</v>
      </c>
      <c r="M1115" s="150">
        <v>103667.55901300001</v>
      </c>
      <c r="N1115" s="34">
        <v>-12183.68</v>
      </c>
      <c r="O1115" s="34">
        <v>0</v>
      </c>
      <c r="P1115" s="30">
        <v>125884.879013</v>
      </c>
      <c r="Q1115" s="35">
        <v>7474.8401839999997</v>
      </c>
      <c r="R1115" s="36">
        <v>0</v>
      </c>
      <c r="S1115" s="36">
        <v>5060.8209897162296</v>
      </c>
      <c r="T1115" s="36">
        <v>2109.1790102837704</v>
      </c>
      <c r="U1115" s="37">
        <v>7170.0386642481726</v>
      </c>
      <c r="V1115" s="38">
        <v>14644.878848248172</v>
      </c>
      <c r="W1115" s="34">
        <v>140529.75786124816</v>
      </c>
      <c r="X1115" s="34">
        <v>9489.0393557162024</v>
      </c>
      <c r="Y1115" s="33">
        <v>131040.71850553196</v>
      </c>
      <c r="Z1115" s="144">
        <v>0</v>
      </c>
      <c r="AA1115" s="34">
        <v>6494.4208008893565</v>
      </c>
      <c r="AB1115" s="34">
        <v>12376.897174140611</v>
      </c>
      <c r="AC1115" s="34">
        <v>15027.29</v>
      </c>
      <c r="AD1115" s="34">
        <v>1793.1827483749998</v>
      </c>
      <c r="AE1115" s="34">
        <v>0</v>
      </c>
      <c r="AF1115" s="34">
        <v>35691.790723404971</v>
      </c>
      <c r="AG1115" s="136">
        <v>82089</v>
      </c>
      <c r="AH1115" s="34">
        <v>88489</v>
      </c>
      <c r="AI1115" s="34">
        <v>0</v>
      </c>
      <c r="AJ1115" s="34">
        <v>6400</v>
      </c>
      <c r="AK1115" s="34">
        <v>6400</v>
      </c>
      <c r="AL1115" s="34">
        <v>82089</v>
      </c>
      <c r="AM1115" s="34">
        <v>82089</v>
      </c>
      <c r="AN1115" s="34">
        <v>0</v>
      </c>
      <c r="AO1115" s="34">
        <v>125884.879013</v>
      </c>
      <c r="AP1115" s="34">
        <v>119484.879013</v>
      </c>
      <c r="AQ1115" s="34">
        <v>6400</v>
      </c>
      <c r="AR1115" s="34">
        <v>-12183.68</v>
      </c>
      <c r="AS1115" s="34">
        <v>0</v>
      </c>
    </row>
    <row r="1116" spans="2:45" s="1" customFormat="1" ht="14.25" x14ac:dyDescent="0.2">
      <c r="B1116" s="31" t="s">
        <v>4794</v>
      </c>
      <c r="C1116" s="32" t="s">
        <v>692</v>
      </c>
      <c r="D1116" s="31" t="s">
        <v>693</v>
      </c>
      <c r="E1116" s="31" t="s">
        <v>13</v>
      </c>
      <c r="F1116" s="31" t="s">
        <v>11</v>
      </c>
      <c r="G1116" s="31" t="s">
        <v>19</v>
      </c>
      <c r="H1116" s="31" t="s">
        <v>132</v>
      </c>
      <c r="I1116" s="31" t="s">
        <v>10</v>
      </c>
      <c r="J1116" s="31" t="s">
        <v>12</v>
      </c>
      <c r="K1116" s="31" t="s">
        <v>694</v>
      </c>
      <c r="L1116" s="33">
        <v>1548</v>
      </c>
      <c r="M1116" s="150">
        <v>54646.063615999999</v>
      </c>
      <c r="N1116" s="34">
        <v>-39146</v>
      </c>
      <c r="O1116" s="34">
        <v>18385.316722291835</v>
      </c>
      <c r="P1116" s="30">
        <v>30311.789977599998</v>
      </c>
      <c r="Q1116" s="35">
        <v>2517.1716040000001</v>
      </c>
      <c r="R1116" s="36">
        <v>0</v>
      </c>
      <c r="S1116" s="36">
        <v>2117.9015211436704</v>
      </c>
      <c r="T1116" s="36">
        <v>978.09847885632962</v>
      </c>
      <c r="U1116" s="37">
        <v>3096.016695190006</v>
      </c>
      <c r="V1116" s="38">
        <v>5613.1882991900056</v>
      </c>
      <c r="W1116" s="34">
        <v>35924.978276790003</v>
      </c>
      <c r="X1116" s="34">
        <v>3971.0653521436689</v>
      </c>
      <c r="Y1116" s="33">
        <v>31953.912924646334</v>
      </c>
      <c r="Z1116" s="144">
        <v>0</v>
      </c>
      <c r="AA1116" s="34">
        <v>9706.087662044687</v>
      </c>
      <c r="AB1116" s="34">
        <v>8518.7445906277462</v>
      </c>
      <c r="AC1116" s="34">
        <v>6488.77</v>
      </c>
      <c r="AD1116" s="34">
        <v>182.02860431249997</v>
      </c>
      <c r="AE1116" s="34">
        <v>0</v>
      </c>
      <c r="AF1116" s="34">
        <v>24895.630856984935</v>
      </c>
      <c r="AG1116" s="136">
        <v>5948</v>
      </c>
      <c r="AH1116" s="34">
        <v>22786.726361599998</v>
      </c>
      <c r="AI1116" s="34">
        <v>0</v>
      </c>
      <c r="AJ1116" s="34">
        <v>5464.6063616000001</v>
      </c>
      <c r="AK1116" s="34">
        <v>5464.6063616000001</v>
      </c>
      <c r="AL1116" s="34">
        <v>5948</v>
      </c>
      <c r="AM1116" s="34">
        <v>17322.12</v>
      </c>
      <c r="AN1116" s="34">
        <v>11374.119999999999</v>
      </c>
      <c r="AO1116" s="34">
        <v>30311.789977599998</v>
      </c>
      <c r="AP1116" s="34">
        <v>13473.063615999999</v>
      </c>
      <c r="AQ1116" s="34">
        <v>16838.726361599998</v>
      </c>
      <c r="AR1116" s="34">
        <v>-39146</v>
      </c>
      <c r="AS1116" s="34">
        <v>0</v>
      </c>
    </row>
    <row r="1117" spans="2:45" s="1" customFormat="1" ht="14.25" x14ac:dyDescent="0.2">
      <c r="B1117" s="31" t="s">
        <v>4794</v>
      </c>
      <c r="C1117" s="32" t="s">
        <v>130</v>
      </c>
      <c r="D1117" s="31" t="s">
        <v>131</v>
      </c>
      <c r="E1117" s="31" t="s">
        <v>13</v>
      </c>
      <c r="F1117" s="31" t="s">
        <v>11</v>
      </c>
      <c r="G1117" s="31" t="s">
        <v>19</v>
      </c>
      <c r="H1117" s="31" t="s">
        <v>132</v>
      </c>
      <c r="I1117" s="31" t="s">
        <v>10</v>
      </c>
      <c r="J1117" s="31" t="s">
        <v>21</v>
      </c>
      <c r="K1117" s="31" t="s">
        <v>133</v>
      </c>
      <c r="L1117" s="33">
        <v>360</v>
      </c>
      <c r="M1117" s="150">
        <v>12114.582041</v>
      </c>
      <c r="N1117" s="34">
        <v>1079</v>
      </c>
      <c r="O1117" s="34">
        <v>0</v>
      </c>
      <c r="P1117" s="30">
        <v>16714.742040999998</v>
      </c>
      <c r="Q1117" s="35">
        <v>213.47058100000001</v>
      </c>
      <c r="R1117" s="36">
        <v>0</v>
      </c>
      <c r="S1117" s="36">
        <v>229.88090857151684</v>
      </c>
      <c r="T1117" s="36">
        <v>490.11909142848316</v>
      </c>
      <c r="U1117" s="37">
        <v>720.00388260232694</v>
      </c>
      <c r="V1117" s="38">
        <v>933.47446360232698</v>
      </c>
      <c r="W1117" s="34">
        <v>17648.216504602326</v>
      </c>
      <c r="X1117" s="34">
        <v>431.02670357151874</v>
      </c>
      <c r="Y1117" s="33">
        <v>17217.189801030807</v>
      </c>
      <c r="Z1117" s="144">
        <v>0</v>
      </c>
      <c r="AA1117" s="34">
        <v>292.45964857623085</v>
      </c>
      <c r="AB1117" s="34">
        <v>1838.9845903313321</v>
      </c>
      <c r="AC1117" s="34">
        <v>2666.26</v>
      </c>
      <c r="AD1117" s="34">
        <v>907.2021430926186</v>
      </c>
      <c r="AE1117" s="34">
        <v>0</v>
      </c>
      <c r="AF1117" s="34">
        <v>5704.906382000182</v>
      </c>
      <c r="AG1117" s="136">
        <v>0</v>
      </c>
      <c r="AH1117" s="34">
        <v>3521.1599999999994</v>
      </c>
      <c r="AI1117" s="34">
        <v>0</v>
      </c>
      <c r="AJ1117" s="34">
        <v>0</v>
      </c>
      <c r="AK1117" s="34">
        <v>0</v>
      </c>
      <c r="AL1117" s="34">
        <v>0</v>
      </c>
      <c r="AM1117" s="34">
        <v>3521.1599999999994</v>
      </c>
      <c r="AN1117" s="34">
        <v>3521.1599999999994</v>
      </c>
      <c r="AO1117" s="34">
        <v>16714.742040999998</v>
      </c>
      <c r="AP1117" s="34">
        <v>13193.582040999998</v>
      </c>
      <c r="AQ1117" s="34">
        <v>3521.16</v>
      </c>
      <c r="AR1117" s="34">
        <v>1079</v>
      </c>
      <c r="AS1117" s="34">
        <v>0</v>
      </c>
    </row>
    <row r="1118" spans="2:45" s="1" customFormat="1" ht="14.25" x14ac:dyDescent="0.2">
      <c r="B1118" s="31" t="s">
        <v>4794</v>
      </c>
      <c r="C1118" s="32" t="s">
        <v>2917</v>
      </c>
      <c r="D1118" s="31" t="s">
        <v>2918</v>
      </c>
      <c r="E1118" s="31" t="s">
        <v>13</v>
      </c>
      <c r="F1118" s="31" t="s">
        <v>11</v>
      </c>
      <c r="G1118" s="31" t="s">
        <v>19</v>
      </c>
      <c r="H1118" s="31" t="s">
        <v>132</v>
      </c>
      <c r="I1118" s="31" t="s">
        <v>10</v>
      </c>
      <c r="J1118" s="31" t="s">
        <v>21</v>
      </c>
      <c r="K1118" s="31" t="s">
        <v>2919</v>
      </c>
      <c r="L1118" s="33">
        <v>643</v>
      </c>
      <c r="M1118" s="150">
        <v>24246.147891999997</v>
      </c>
      <c r="N1118" s="34">
        <v>-11521</v>
      </c>
      <c r="O1118" s="34">
        <v>5425.2433462010149</v>
      </c>
      <c r="P1118" s="30">
        <v>18739.762681199998</v>
      </c>
      <c r="Q1118" s="35">
        <v>864.59444199999996</v>
      </c>
      <c r="R1118" s="36">
        <v>0</v>
      </c>
      <c r="S1118" s="36">
        <v>564.12631314307373</v>
      </c>
      <c r="T1118" s="36">
        <v>721.87368685692627</v>
      </c>
      <c r="U1118" s="37">
        <v>1286.0069347591561</v>
      </c>
      <c r="V1118" s="38">
        <v>2150.6013767591562</v>
      </c>
      <c r="W1118" s="34">
        <v>20890.364057959156</v>
      </c>
      <c r="X1118" s="34">
        <v>1057.7368371430748</v>
      </c>
      <c r="Y1118" s="33">
        <v>19832.627220816081</v>
      </c>
      <c r="Z1118" s="144">
        <v>0</v>
      </c>
      <c r="AA1118" s="34">
        <v>990.65344246807217</v>
      </c>
      <c r="AB1118" s="34">
        <v>6050.4091438487876</v>
      </c>
      <c r="AC1118" s="34">
        <v>2695.27</v>
      </c>
      <c r="AD1118" s="34">
        <v>1939.6480959999999</v>
      </c>
      <c r="AE1118" s="34">
        <v>536.37</v>
      </c>
      <c r="AF1118" s="34">
        <v>12212.350682316859</v>
      </c>
      <c r="AG1118" s="136">
        <v>12045</v>
      </c>
      <c r="AH1118" s="34">
        <v>14469.614789200001</v>
      </c>
      <c r="AI1118" s="34">
        <v>0</v>
      </c>
      <c r="AJ1118" s="34">
        <v>2424.6147891999999</v>
      </c>
      <c r="AK1118" s="34">
        <v>2424.6147891999999</v>
      </c>
      <c r="AL1118" s="34">
        <v>12045</v>
      </c>
      <c r="AM1118" s="34">
        <v>12045</v>
      </c>
      <c r="AN1118" s="34">
        <v>0</v>
      </c>
      <c r="AO1118" s="34">
        <v>18739.762681199998</v>
      </c>
      <c r="AP1118" s="34">
        <v>16315.147891999997</v>
      </c>
      <c r="AQ1118" s="34">
        <v>2424.6147892000008</v>
      </c>
      <c r="AR1118" s="34">
        <v>-19018</v>
      </c>
      <c r="AS1118" s="34">
        <v>7497</v>
      </c>
    </row>
    <row r="1119" spans="2:45" s="1" customFormat="1" ht="14.25" x14ac:dyDescent="0.2">
      <c r="B1119" s="31" t="s">
        <v>4794</v>
      </c>
      <c r="C1119" s="32" t="s">
        <v>4293</v>
      </c>
      <c r="D1119" s="31" t="s">
        <v>4294</v>
      </c>
      <c r="E1119" s="31" t="s">
        <v>13</v>
      </c>
      <c r="F1119" s="31" t="s">
        <v>11</v>
      </c>
      <c r="G1119" s="31" t="s">
        <v>19</v>
      </c>
      <c r="H1119" s="31" t="s">
        <v>132</v>
      </c>
      <c r="I1119" s="31" t="s">
        <v>10</v>
      </c>
      <c r="J1119" s="31" t="s">
        <v>21</v>
      </c>
      <c r="K1119" s="31" t="s">
        <v>4295</v>
      </c>
      <c r="L1119" s="33">
        <v>847</v>
      </c>
      <c r="M1119" s="150">
        <v>28378.309803</v>
      </c>
      <c r="N1119" s="34">
        <v>5128.5</v>
      </c>
      <c r="O1119" s="34">
        <v>0</v>
      </c>
      <c r="P1119" s="30">
        <v>20779.147783299995</v>
      </c>
      <c r="Q1119" s="35">
        <v>812.08865300000002</v>
      </c>
      <c r="R1119" s="36">
        <v>0</v>
      </c>
      <c r="S1119" s="36">
        <v>892.16429142891411</v>
      </c>
      <c r="T1119" s="36">
        <v>801.83570857108589</v>
      </c>
      <c r="U1119" s="37">
        <v>1694.0091349004747</v>
      </c>
      <c r="V1119" s="38">
        <v>2506.0977879004749</v>
      </c>
      <c r="W1119" s="34">
        <v>23285.24557120047</v>
      </c>
      <c r="X1119" s="34">
        <v>1672.808046428916</v>
      </c>
      <c r="Y1119" s="33">
        <v>21612.437524771554</v>
      </c>
      <c r="Z1119" s="144">
        <v>0</v>
      </c>
      <c r="AA1119" s="34">
        <v>1074.7918679567977</v>
      </c>
      <c r="AB1119" s="34">
        <v>4686.9612788667146</v>
      </c>
      <c r="AC1119" s="34">
        <v>3550.38</v>
      </c>
      <c r="AD1119" s="34">
        <v>197.875</v>
      </c>
      <c r="AE1119" s="34">
        <v>0</v>
      </c>
      <c r="AF1119" s="34">
        <v>9510.0081468235112</v>
      </c>
      <c r="AG1119" s="136">
        <v>6900</v>
      </c>
      <c r="AH1119" s="34">
        <v>11122.337980299999</v>
      </c>
      <c r="AI1119" s="34">
        <v>0</v>
      </c>
      <c r="AJ1119" s="34">
        <v>2837.8309803000002</v>
      </c>
      <c r="AK1119" s="34">
        <v>2837.8309803000002</v>
      </c>
      <c r="AL1119" s="34">
        <v>6900</v>
      </c>
      <c r="AM1119" s="34">
        <v>8284.5069999999996</v>
      </c>
      <c r="AN1119" s="34">
        <v>1384.5069999999996</v>
      </c>
      <c r="AO1119" s="34">
        <v>20779.147783299995</v>
      </c>
      <c r="AP1119" s="34">
        <v>16556.809802999996</v>
      </c>
      <c r="AQ1119" s="34">
        <v>4222.3379802999989</v>
      </c>
      <c r="AR1119" s="34">
        <v>-5414</v>
      </c>
      <c r="AS1119" s="34">
        <v>10542.5</v>
      </c>
    </row>
    <row r="1120" spans="2:45" s="1" customFormat="1" ht="14.25" x14ac:dyDescent="0.2">
      <c r="B1120" s="31" t="s">
        <v>4794</v>
      </c>
      <c r="C1120" s="32" t="s">
        <v>2905</v>
      </c>
      <c r="D1120" s="31" t="s">
        <v>2906</v>
      </c>
      <c r="E1120" s="31" t="s">
        <v>13</v>
      </c>
      <c r="F1120" s="31" t="s">
        <v>11</v>
      </c>
      <c r="G1120" s="31" t="s">
        <v>19</v>
      </c>
      <c r="H1120" s="31" t="s">
        <v>132</v>
      </c>
      <c r="I1120" s="31" t="s">
        <v>10</v>
      </c>
      <c r="J1120" s="31" t="s">
        <v>12</v>
      </c>
      <c r="K1120" s="31" t="s">
        <v>2907</v>
      </c>
      <c r="L1120" s="33">
        <v>1751</v>
      </c>
      <c r="M1120" s="150">
        <v>52657.421523000005</v>
      </c>
      <c r="N1120" s="34">
        <v>-59102</v>
      </c>
      <c r="O1120" s="34">
        <v>34731.158699884283</v>
      </c>
      <c r="P1120" s="30">
        <v>-3359.7784769999962</v>
      </c>
      <c r="Q1120" s="35">
        <v>4797.7084800000002</v>
      </c>
      <c r="R1120" s="36">
        <v>3359.7784769999962</v>
      </c>
      <c r="S1120" s="36">
        <v>3923.804209144364</v>
      </c>
      <c r="T1120" s="36">
        <v>28642.620628884284</v>
      </c>
      <c r="U1120" s="37">
        <v>35926.397047196129</v>
      </c>
      <c r="V1120" s="38">
        <v>40724.10552719613</v>
      </c>
      <c r="W1120" s="34">
        <v>40724.10552719613</v>
      </c>
      <c r="X1120" s="34">
        <v>40723.911795028645</v>
      </c>
      <c r="Y1120" s="33">
        <v>0.19373216748499544</v>
      </c>
      <c r="Z1120" s="144">
        <v>0</v>
      </c>
      <c r="AA1120" s="34">
        <v>1768.7774229806132</v>
      </c>
      <c r="AB1120" s="34">
        <v>7157.521310186351</v>
      </c>
      <c r="AC1120" s="34">
        <v>7339.69</v>
      </c>
      <c r="AD1120" s="34">
        <v>842.06964449999987</v>
      </c>
      <c r="AE1120" s="34">
        <v>656.42</v>
      </c>
      <c r="AF1120" s="34">
        <v>17764.478377666961</v>
      </c>
      <c r="AG1120" s="136">
        <v>25162</v>
      </c>
      <c r="AH1120" s="34">
        <v>26240.799999999999</v>
      </c>
      <c r="AI1120" s="34">
        <v>0</v>
      </c>
      <c r="AJ1120" s="34">
        <v>1078.8</v>
      </c>
      <c r="AK1120" s="34">
        <v>1078.8</v>
      </c>
      <c r="AL1120" s="34">
        <v>25162</v>
      </c>
      <c r="AM1120" s="34">
        <v>25162</v>
      </c>
      <c r="AN1120" s="34">
        <v>0</v>
      </c>
      <c r="AO1120" s="34">
        <v>-3359.7784769999962</v>
      </c>
      <c r="AP1120" s="34">
        <v>-4438.5784769999964</v>
      </c>
      <c r="AQ1120" s="34">
        <v>1078.8000000000002</v>
      </c>
      <c r="AR1120" s="34">
        <v>-59102</v>
      </c>
      <c r="AS1120" s="34">
        <v>0</v>
      </c>
    </row>
    <row r="1121" spans="2:45" s="1" customFormat="1" ht="14.25" x14ac:dyDescent="0.2">
      <c r="B1121" s="31" t="s">
        <v>4794</v>
      </c>
      <c r="C1121" s="32" t="s">
        <v>3308</v>
      </c>
      <c r="D1121" s="31" t="s">
        <v>3309</v>
      </c>
      <c r="E1121" s="31" t="s">
        <v>13</v>
      </c>
      <c r="F1121" s="31" t="s">
        <v>11</v>
      </c>
      <c r="G1121" s="31" t="s">
        <v>19</v>
      </c>
      <c r="H1121" s="31" t="s">
        <v>132</v>
      </c>
      <c r="I1121" s="31" t="s">
        <v>10</v>
      </c>
      <c r="J1121" s="31" t="s">
        <v>21</v>
      </c>
      <c r="K1121" s="31" t="s">
        <v>3310</v>
      </c>
      <c r="L1121" s="33">
        <v>952</v>
      </c>
      <c r="M1121" s="150">
        <v>41075.734184000001</v>
      </c>
      <c r="N1121" s="34">
        <v>-8234</v>
      </c>
      <c r="O1121" s="34">
        <v>4448.6028206102128</v>
      </c>
      <c r="P1121" s="30">
        <v>45253.246184000003</v>
      </c>
      <c r="Q1121" s="35">
        <v>1708.4020640000001</v>
      </c>
      <c r="R1121" s="36">
        <v>0</v>
      </c>
      <c r="S1121" s="36">
        <v>1085.1703794289881</v>
      </c>
      <c r="T1121" s="36">
        <v>818.8296205710119</v>
      </c>
      <c r="U1121" s="37">
        <v>1904.0102673261536</v>
      </c>
      <c r="V1121" s="38">
        <v>3612.4123313261534</v>
      </c>
      <c r="W1121" s="34">
        <v>48865.658515326155</v>
      </c>
      <c r="X1121" s="34">
        <v>2034.6944614289823</v>
      </c>
      <c r="Y1121" s="33">
        <v>46830.964053897173</v>
      </c>
      <c r="Z1121" s="144">
        <v>0</v>
      </c>
      <c r="AA1121" s="34">
        <v>1693.3373757230274</v>
      </c>
      <c r="AB1121" s="34">
        <v>6475.4080754006955</v>
      </c>
      <c r="AC1121" s="34">
        <v>3990.51</v>
      </c>
      <c r="AD1121" s="34">
        <v>0</v>
      </c>
      <c r="AE1121" s="34">
        <v>128</v>
      </c>
      <c r="AF1121" s="34">
        <v>12287.255451123723</v>
      </c>
      <c r="AG1121" s="136">
        <v>0</v>
      </c>
      <c r="AH1121" s="34">
        <v>12411.511999999999</v>
      </c>
      <c r="AI1121" s="34">
        <v>0</v>
      </c>
      <c r="AJ1121" s="34">
        <v>3100</v>
      </c>
      <c r="AK1121" s="34">
        <v>3100</v>
      </c>
      <c r="AL1121" s="34">
        <v>0</v>
      </c>
      <c r="AM1121" s="34">
        <v>9311.5119999999988</v>
      </c>
      <c r="AN1121" s="34">
        <v>9311.5119999999988</v>
      </c>
      <c r="AO1121" s="34">
        <v>45253.246184000003</v>
      </c>
      <c r="AP1121" s="34">
        <v>32841.734184000001</v>
      </c>
      <c r="AQ1121" s="34">
        <v>12411.512000000002</v>
      </c>
      <c r="AR1121" s="34">
        <v>-8234</v>
      </c>
      <c r="AS1121" s="34">
        <v>0</v>
      </c>
    </row>
    <row r="1122" spans="2:45" s="1" customFormat="1" ht="14.25" x14ac:dyDescent="0.2">
      <c r="B1122" s="31" t="s">
        <v>4794</v>
      </c>
      <c r="C1122" s="32" t="s">
        <v>3665</v>
      </c>
      <c r="D1122" s="31" t="s">
        <v>3666</v>
      </c>
      <c r="E1122" s="31" t="s">
        <v>13</v>
      </c>
      <c r="F1122" s="31" t="s">
        <v>11</v>
      </c>
      <c r="G1122" s="31" t="s">
        <v>19</v>
      </c>
      <c r="H1122" s="31" t="s">
        <v>132</v>
      </c>
      <c r="I1122" s="31" t="s">
        <v>10</v>
      </c>
      <c r="J1122" s="31" t="s">
        <v>21</v>
      </c>
      <c r="K1122" s="31" t="s">
        <v>3667</v>
      </c>
      <c r="L1122" s="33">
        <v>660</v>
      </c>
      <c r="M1122" s="150">
        <v>24472.663278</v>
      </c>
      <c r="N1122" s="34">
        <v>-13036</v>
      </c>
      <c r="O1122" s="34">
        <v>5490.7136537131682</v>
      </c>
      <c r="P1122" s="30">
        <v>19015.389605799999</v>
      </c>
      <c r="Q1122" s="35">
        <v>3738.5885389999999</v>
      </c>
      <c r="R1122" s="36">
        <v>0</v>
      </c>
      <c r="S1122" s="36">
        <v>1095.8739622861351</v>
      </c>
      <c r="T1122" s="36">
        <v>224.12603771386489</v>
      </c>
      <c r="U1122" s="37">
        <v>1320.0071181042661</v>
      </c>
      <c r="V1122" s="38">
        <v>5058.5956571042661</v>
      </c>
      <c r="W1122" s="34">
        <v>24073.985262904265</v>
      </c>
      <c r="X1122" s="34">
        <v>2054.7636792861376</v>
      </c>
      <c r="Y1122" s="33">
        <v>22019.221583618128</v>
      </c>
      <c r="Z1122" s="144">
        <v>0</v>
      </c>
      <c r="AA1122" s="34">
        <v>1704.1184812950078</v>
      </c>
      <c r="AB1122" s="34">
        <v>2921.1178502549874</v>
      </c>
      <c r="AC1122" s="34">
        <v>2766.53</v>
      </c>
      <c r="AD1122" s="34">
        <v>1204.4638803749999</v>
      </c>
      <c r="AE1122" s="34">
        <v>0</v>
      </c>
      <c r="AF1122" s="34">
        <v>8596.2302119249962</v>
      </c>
      <c r="AG1122" s="136">
        <v>1164</v>
      </c>
      <c r="AH1122" s="34">
        <v>8902.7263277999991</v>
      </c>
      <c r="AI1122" s="34">
        <v>0</v>
      </c>
      <c r="AJ1122" s="34">
        <v>2447.2663278</v>
      </c>
      <c r="AK1122" s="34">
        <v>2447.2663278</v>
      </c>
      <c r="AL1122" s="34">
        <v>1164</v>
      </c>
      <c r="AM1122" s="34">
        <v>6455.4599999999991</v>
      </c>
      <c r="AN1122" s="34">
        <v>5291.4599999999991</v>
      </c>
      <c r="AO1122" s="34">
        <v>19015.389605799999</v>
      </c>
      <c r="AP1122" s="34">
        <v>11276.663278</v>
      </c>
      <c r="AQ1122" s="34">
        <v>7738.7263277999991</v>
      </c>
      <c r="AR1122" s="34">
        <v>-13036</v>
      </c>
      <c r="AS1122" s="34">
        <v>0</v>
      </c>
    </row>
    <row r="1123" spans="2:45" s="1" customFormat="1" ht="14.25" x14ac:dyDescent="0.2">
      <c r="B1123" s="31" t="s">
        <v>4794</v>
      </c>
      <c r="C1123" s="32" t="s">
        <v>4104</v>
      </c>
      <c r="D1123" s="31" t="s">
        <v>4105</v>
      </c>
      <c r="E1123" s="31" t="s">
        <v>13</v>
      </c>
      <c r="F1123" s="31" t="s">
        <v>11</v>
      </c>
      <c r="G1123" s="31" t="s">
        <v>19</v>
      </c>
      <c r="H1123" s="31" t="s">
        <v>132</v>
      </c>
      <c r="I1123" s="31" t="s">
        <v>10</v>
      </c>
      <c r="J1123" s="31" t="s">
        <v>14</v>
      </c>
      <c r="K1123" s="31" t="s">
        <v>4106</v>
      </c>
      <c r="L1123" s="33">
        <v>6208</v>
      </c>
      <c r="M1123" s="150">
        <v>210586.04016600002</v>
      </c>
      <c r="N1123" s="34">
        <v>-562051</v>
      </c>
      <c r="O1123" s="34">
        <v>163122.85313457373</v>
      </c>
      <c r="P1123" s="30">
        <v>-279922.95983399998</v>
      </c>
      <c r="Q1123" s="35">
        <v>14629.59252</v>
      </c>
      <c r="R1123" s="36">
        <v>279922.95983399998</v>
      </c>
      <c r="S1123" s="36">
        <v>10263.633054861084</v>
      </c>
      <c r="T1123" s="36">
        <v>117242.30752291862</v>
      </c>
      <c r="U1123" s="37">
        <v>407431.09747344191</v>
      </c>
      <c r="V1123" s="38">
        <v>422060.68999344192</v>
      </c>
      <c r="W1123" s="34">
        <v>422060.68999344192</v>
      </c>
      <c r="X1123" s="34">
        <v>176718.25151543476</v>
      </c>
      <c r="Y1123" s="33">
        <v>245342.43847800716</v>
      </c>
      <c r="Z1123" s="144">
        <v>1432.3820521964833</v>
      </c>
      <c r="AA1123" s="34">
        <v>17954.016420578078</v>
      </c>
      <c r="AB1123" s="34">
        <v>37125.908665659372</v>
      </c>
      <c r="AC1123" s="34">
        <v>26022.15</v>
      </c>
      <c r="AD1123" s="34">
        <v>1394.8850599643847</v>
      </c>
      <c r="AE1123" s="34">
        <v>0</v>
      </c>
      <c r="AF1123" s="34">
        <v>83929.342198398313</v>
      </c>
      <c r="AG1123" s="136">
        <v>139785</v>
      </c>
      <c r="AH1123" s="34">
        <v>139785</v>
      </c>
      <c r="AI1123" s="34">
        <v>42008</v>
      </c>
      <c r="AJ1123" s="34">
        <v>42008</v>
      </c>
      <c r="AK1123" s="34">
        <v>0</v>
      </c>
      <c r="AL1123" s="34">
        <v>97777</v>
      </c>
      <c r="AM1123" s="34">
        <v>97777</v>
      </c>
      <c r="AN1123" s="34">
        <v>0</v>
      </c>
      <c r="AO1123" s="34">
        <v>-279922.95983399998</v>
      </c>
      <c r="AP1123" s="34">
        <v>-279922.95983399998</v>
      </c>
      <c r="AQ1123" s="34">
        <v>0</v>
      </c>
      <c r="AR1123" s="34">
        <v>-562051</v>
      </c>
      <c r="AS1123" s="34">
        <v>0</v>
      </c>
    </row>
    <row r="1124" spans="2:45" s="1" customFormat="1" ht="14.25" x14ac:dyDescent="0.2">
      <c r="B1124" s="31" t="s">
        <v>4794</v>
      </c>
      <c r="C1124" s="32" t="s">
        <v>484</v>
      </c>
      <c r="D1124" s="31" t="s">
        <v>485</v>
      </c>
      <c r="E1124" s="31" t="s">
        <v>13</v>
      </c>
      <c r="F1124" s="31" t="s">
        <v>11</v>
      </c>
      <c r="G1124" s="31" t="s">
        <v>19</v>
      </c>
      <c r="H1124" s="31" t="s">
        <v>132</v>
      </c>
      <c r="I1124" s="31" t="s">
        <v>10</v>
      </c>
      <c r="J1124" s="31" t="s">
        <v>12</v>
      </c>
      <c r="K1124" s="31" t="s">
        <v>486</v>
      </c>
      <c r="L1124" s="33">
        <v>2878</v>
      </c>
      <c r="M1124" s="150">
        <v>67094.979548000003</v>
      </c>
      <c r="N1124" s="34">
        <v>90491</v>
      </c>
      <c r="O1124" s="34">
        <v>0</v>
      </c>
      <c r="P1124" s="30">
        <v>189790.79954800001</v>
      </c>
      <c r="Q1124" s="35">
        <v>5859.3241799999996</v>
      </c>
      <c r="R1124" s="36">
        <v>0</v>
      </c>
      <c r="S1124" s="36">
        <v>3968.7875657158097</v>
      </c>
      <c r="T1124" s="36">
        <v>1787.2124342841903</v>
      </c>
      <c r="U1124" s="37">
        <v>5756.0310392486026</v>
      </c>
      <c r="V1124" s="38">
        <v>11615.355219248602</v>
      </c>
      <c r="W1124" s="34">
        <v>201406.1547672486</v>
      </c>
      <c r="X1124" s="34">
        <v>7441.4766857158102</v>
      </c>
      <c r="Y1124" s="33">
        <v>193964.67808153279</v>
      </c>
      <c r="Z1124" s="144">
        <v>0</v>
      </c>
      <c r="AA1124" s="34">
        <v>4990.0983250065347</v>
      </c>
      <c r="AB1124" s="34">
        <v>13476.644376659569</v>
      </c>
      <c r="AC1124" s="34">
        <v>12063.75</v>
      </c>
      <c r="AD1124" s="34">
        <v>1211.5145625</v>
      </c>
      <c r="AE1124" s="34">
        <v>3570.5</v>
      </c>
      <c r="AF1124" s="34">
        <v>35312.507264166103</v>
      </c>
      <c r="AG1124" s="136">
        <v>0</v>
      </c>
      <c r="AH1124" s="34">
        <v>32204.82</v>
      </c>
      <c r="AI1124" s="34">
        <v>0</v>
      </c>
      <c r="AJ1124" s="34">
        <v>0</v>
      </c>
      <c r="AK1124" s="34">
        <v>0</v>
      </c>
      <c r="AL1124" s="34">
        <v>0</v>
      </c>
      <c r="AM1124" s="34">
        <v>32204.82</v>
      </c>
      <c r="AN1124" s="34">
        <v>32204.82</v>
      </c>
      <c r="AO1124" s="34">
        <v>189790.79954800001</v>
      </c>
      <c r="AP1124" s="34">
        <v>157585.979548</v>
      </c>
      <c r="AQ1124" s="34">
        <v>32204.820000000007</v>
      </c>
      <c r="AR1124" s="34">
        <v>89616</v>
      </c>
      <c r="AS1124" s="34">
        <v>875</v>
      </c>
    </row>
    <row r="1125" spans="2:45" s="1" customFormat="1" ht="14.25" x14ac:dyDescent="0.2">
      <c r="B1125" s="31" t="s">
        <v>4794</v>
      </c>
      <c r="C1125" s="32" t="s">
        <v>2239</v>
      </c>
      <c r="D1125" s="31" t="s">
        <v>2240</v>
      </c>
      <c r="E1125" s="31" t="s">
        <v>13</v>
      </c>
      <c r="F1125" s="31" t="s">
        <v>11</v>
      </c>
      <c r="G1125" s="31" t="s">
        <v>19</v>
      </c>
      <c r="H1125" s="31" t="s">
        <v>132</v>
      </c>
      <c r="I1125" s="31" t="s">
        <v>10</v>
      </c>
      <c r="J1125" s="31" t="s">
        <v>12</v>
      </c>
      <c r="K1125" s="31" t="s">
        <v>2241</v>
      </c>
      <c r="L1125" s="33">
        <v>2632</v>
      </c>
      <c r="M1125" s="150">
        <v>51938.541702999995</v>
      </c>
      <c r="N1125" s="34">
        <v>-21699.1</v>
      </c>
      <c r="O1125" s="34">
        <v>0</v>
      </c>
      <c r="P1125" s="30">
        <v>62404.375873299992</v>
      </c>
      <c r="Q1125" s="35">
        <v>8110.001671</v>
      </c>
      <c r="R1125" s="36">
        <v>0</v>
      </c>
      <c r="S1125" s="36">
        <v>6967.270141716961</v>
      </c>
      <c r="T1125" s="36">
        <v>-92.048713495014454</v>
      </c>
      <c r="U1125" s="37">
        <v>6875.2585028757185</v>
      </c>
      <c r="V1125" s="38">
        <v>14985.260173875718</v>
      </c>
      <c r="W1125" s="34">
        <v>77389.636047175707</v>
      </c>
      <c r="X1125" s="34">
        <v>13063.631515716945</v>
      </c>
      <c r="Y1125" s="33">
        <v>64326.004531458762</v>
      </c>
      <c r="Z1125" s="144">
        <v>0</v>
      </c>
      <c r="AA1125" s="34">
        <v>3514.3924749447442</v>
      </c>
      <c r="AB1125" s="34">
        <v>8606.6077350397718</v>
      </c>
      <c r="AC1125" s="34">
        <v>11032.59</v>
      </c>
      <c r="AD1125" s="34">
        <v>7686.8315512625004</v>
      </c>
      <c r="AE1125" s="34">
        <v>271.94</v>
      </c>
      <c r="AF1125" s="34">
        <v>31112.361761247015</v>
      </c>
      <c r="AG1125" s="136">
        <v>18528</v>
      </c>
      <c r="AH1125" s="34">
        <v>34645.934170299995</v>
      </c>
      <c r="AI1125" s="34">
        <v>0</v>
      </c>
      <c r="AJ1125" s="34">
        <v>5193.8541703000001</v>
      </c>
      <c r="AK1125" s="34">
        <v>5193.8541703000001</v>
      </c>
      <c r="AL1125" s="34">
        <v>18528</v>
      </c>
      <c r="AM1125" s="34">
        <v>29452.079999999998</v>
      </c>
      <c r="AN1125" s="34">
        <v>10924.079999999998</v>
      </c>
      <c r="AO1125" s="34">
        <v>62404.375873299992</v>
      </c>
      <c r="AP1125" s="34">
        <v>46286.44170299999</v>
      </c>
      <c r="AQ1125" s="34">
        <v>16117.934170300003</v>
      </c>
      <c r="AR1125" s="34">
        <v>-26723</v>
      </c>
      <c r="AS1125" s="34">
        <v>5023.9000000000015</v>
      </c>
    </row>
    <row r="1126" spans="2:45" s="1" customFormat="1" ht="14.25" x14ac:dyDescent="0.2">
      <c r="B1126" s="31" t="s">
        <v>4794</v>
      </c>
      <c r="C1126" s="32" t="s">
        <v>2872</v>
      </c>
      <c r="D1126" s="31" t="s">
        <v>2873</v>
      </c>
      <c r="E1126" s="31" t="s">
        <v>13</v>
      </c>
      <c r="F1126" s="31" t="s">
        <v>11</v>
      </c>
      <c r="G1126" s="31" t="s">
        <v>19</v>
      </c>
      <c r="H1126" s="31" t="s">
        <v>132</v>
      </c>
      <c r="I1126" s="31" t="s">
        <v>10</v>
      </c>
      <c r="J1126" s="31" t="s">
        <v>12</v>
      </c>
      <c r="K1126" s="31" t="s">
        <v>2874</v>
      </c>
      <c r="L1126" s="33">
        <v>1362</v>
      </c>
      <c r="M1126" s="150">
        <v>40742.416483000001</v>
      </c>
      <c r="N1126" s="34">
        <v>-4734</v>
      </c>
      <c r="O1126" s="34">
        <v>659.75835169999982</v>
      </c>
      <c r="P1126" s="30">
        <v>-24825.561868699995</v>
      </c>
      <c r="Q1126" s="35">
        <v>3256.5742770000002</v>
      </c>
      <c r="R1126" s="36">
        <v>24825.561868699995</v>
      </c>
      <c r="S1126" s="36">
        <v>2214.8371611437078</v>
      </c>
      <c r="T1126" s="36">
        <v>-1314.115237922415</v>
      </c>
      <c r="U1126" s="37">
        <v>25726.422520989778</v>
      </c>
      <c r="V1126" s="38">
        <v>28982.996797989777</v>
      </c>
      <c r="W1126" s="34">
        <v>28982.996797989777</v>
      </c>
      <c r="X1126" s="34">
        <v>4152.8196771437033</v>
      </c>
      <c r="Y1126" s="33">
        <v>24830.177120846074</v>
      </c>
      <c r="Z1126" s="144">
        <v>0</v>
      </c>
      <c r="AA1126" s="34">
        <v>1434.9420140829857</v>
      </c>
      <c r="AB1126" s="34">
        <v>7974.7542209838839</v>
      </c>
      <c r="AC1126" s="34">
        <v>5709.11</v>
      </c>
      <c r="AD1126" s="34">
        <v>382.01828197499998</v>
      </c>
      <c r="AE1126" s="34">
        <v>7914.32</v>
      </c>
      <c r="AF1126" s="34">
        <v>23415.14451704187</v>
      </c>
      <c r="AG1126" s="136">
        <v>5000</v>
      </c>
      <c r="AH1126" s="34">
        <v>19315.0216483</v>
      </c>
      <c r="AI1126" s="34">
        <v>0</v>
      </c>
      <c r="AJ1126" s="34">
        <v>4074.2416483000002</v>
      </c>
      <c r="AK1126" s="34">
        <v>4074.2416483000002</v>
      </c>
      <c r="AL1126" s="34">
        <v>5000</v>
      </c>
      <c r="AM1126" s="34">
        <v>15240.779999999999</v>
      </c>
      <c r="AN1126" s="34">
        <v>10240.779999999999</v>
      </c>
      <c r="AO1126" s="34">
        <v>-24825.561868699995</v>
      </c>
      <c r="AP1126" s="34">
        <v>-39140.583516999992</v>
      </c>
      <c r="AQ1126" s="34">
        <v>14315.021648299999</v>
      </c>
      <c r="AR1126" s="34">
        <v>-4734</v>
      </c>
      <c r="AS1126" s="34">
        <v>0</v>
      </c>
    </row>
    <row r="1127" spans="2:45" s="1" customFormat="1" ht="14.25" x14ac:dyDescent="0.2">
      <c r="B1127" s="31" t="s">
        <v>4794</v>
      </c>
      <c r="C1127" s="32" t="s">
        <v>177</v>
      </c>
      <c r="D1127" s="31" t="s">
        <v>178</v>
      </c>
      <c r="E1127" s="31" t="s">
        <v>13</v>
      </c>
      <c r="F1127" s="31" t="s">
        <v>11</v>
      </c>
      <c r="G1127" s="31" t="s">
        <v>19</v>
      </c>
      <c r="H1127" s="31" t="s">
        <v>132</v>
      </c>
      <c r="I1127" s="31" t="s">
        <v>10</v>
      </c>
      <c r="J1127" s="31" t="s">
        <v>21</v>
      </c>
      <c r="K1127" s="31" t="s">
        <v>179</v>
      </c>
      <c r="L1127" s="33">
        <v>934</v>
      </c>
      <c r="M1127" s="150">
        <v>29640.627555999999</v>
      </c>
      <c r="N1127" s="34">
        <v>4856</v>
      </c>
      <c r="O1127" s="34">
        <v>0</v>
      </c>
      <c r="P1127" s="30">
        <v>8560.0815559999974</v>
      </c>
      <c r="Q1127" s="35">
        <v>1747.9819319999999</v>
      </c>
      <c r="R1127" s="36">
        <v>0</v>
      </c>
      <c r="S1127" s="36">
        <v>894.27968114320061</v>
      </c>
      <c r="T1127" s="36">
        <v>973.72031885679939</v>
      </c>
      <c r="U1127" s="37">
        <v>1868.010073196037</v>
      </c>
      <c r="V1127" s="38">
        <v>3615.9920051960371</v>
      </c>
      <c r="W1127" s="34">
        <v>12176.073561196034</v>
      </c>
      <c r="X1127" s="34">
        <v>1676.7744021432009</v>
      </c>
      <c r="Y1127" s="33">
        <v>10499.299159052833</v>
      </c>
      <c r="Z1127" s="144">
        <v>0</v>
      </c>
      <c r="AA1127" s="34">
        <v>1793.1379819436015</v>
      </c>
      <c r="AB1127" s="34">
        <v>8246.9798092046713</v>
      </c>
      <c r="AC1127" s="34">
        <v>3915.06</v>
      </c>
      <c r="AD1127" s="34">
        <v>663</v>
      </c>
      <c r="AE1127" s="34">
        <v>0</v>
      </c>
      <c r="AF1127" s="34">
        <v>14618.177791148273</v>
      </c>
      <c r="AG1127" s="136">
        <v>2066</v>
      </c>
      <c r="AH1127" s="34">
        <v>9135.4539999999997</v>
      </c>
      <c r="AI1127" s="34">
        <v>0</v>
      </c>
      <c r="AJ1127" s="34">
        <v>0</v>
      </c>
      <c r="AK1127" s="34">
        <v>0</v>
      </c>
      <c r="AL1127" s="34">
        <v>2066</v>
      </c>
      <c r="AM1127" s="34">
        <v>9135.4539999999997</v>
      </c>
      <c r="AN1127" s="34">
        <v>7069.4539999999997</v>
      </c>
      <c r="AO1127" s="34">
        <v>8560.0815559999974</v>
      </c>
      <c r="AP1127" s="34">
        <v>1490.6275559999976</v>
      </c>
      <c r="AQ1127" s="34">
        <v>7069.4539999999997</v>
      </c>
      <c r="AR1127" s="34">
        <v>4856</v>
      </c>
      <c r="AS1127" s="34">
        <v>0</v>
      </c>
    </row>
    <row r="1128" spans="2:45" s="1" customFormat="1" ht="14.25" x14ac:dyDescent="0.2">
      <c r="B1128" s="31" t="s">
        <v>4794</v>
      </c>
      <c r="C1128" s="32" t="s">
        <v>2069</v>
      </c>
      <c r="D1128" s="31" t="s">
        <v>2070</v>
      </c>
      <c r="E1128" s="31" t="s">
        <v>13</v>
      </c>
      <c r="F1128" s="31" t="s">
        <v>11</v>
      </c>
      <c r="G1128" s="31" t="s">
        <v>19</v>
      </c>
      <c r="H1128" s="31" t="s">
        <v>132</v>
      </c>
      <c r="I1128" s="31" t="s">
        <v>10</v>
      </c>
      <c r="J1128" s="31" t="s">
        <v>21</v>
      </c>
      <c r="K1128" s="31" t="s">
        <v>2071</v>
      </c>
      <c r="L1128" s="33">
        <v>409</v>
      </c>
      <c r="M1128" s="150">
        <v>14508.144659</v>
      </c>
      <c r="N1128" s="34">
        <v>-3000</v>
      </c>
      <c r="O1128" s="34">
        <v>2120.9783121812166</v>
      </c>
      <c r="P1128" s="30">
        <v>16237.173659</v>
      </c>
      <c r="Q1128" s="35">
        <v>335.40847100000002</v>
      </c>
      <c r="R1128" s="36">
        <v>0</v>
      </c>
      <c r="S1128" s="36">
        <v>127.76901714290621</v>
      </c>
      <c r="T1128" s="36">
        <v>690.23098285709375</v>
      </c>
      <c r="U1128" s="37">
        <v>818.00441106764367</v>
      </c>
      <c r="V1128" s="38">
        <v>1153.4128820676437</v>
      </c>
      <c r="W1128" s="34">
        <v>17390.586541067645</v>
      </c>
      <c r="X1128" s="34">
        <v>239.56690714291108</v>
      </c>
      <c r="Y1128" s="33">
        <v>17151.019633924734</v>
      </c>
      <c r="Z1128" s="144">
        <v>0</v>
      </c>
      <c r="AA1128" s="34">
        <v>988.96542816826991</v>
      </c>
      <c r="AB1128" s="34">
        <v>1697.1196561943261</v>
      </c>
      <c r="AC1128" s="34">
        <v>4395.17</v>
      </c>
      <c r="AD1128" s="34">
        <v>52.649234175309985</v>
      </c>
      <c r="AE1128" s="34">
        <v>0</v>
      </c>
      <c r="AF1128" s="34">
        <v>7133.904318537906</v>
      </c>
      <c r="AG1128" s="136">
        <v>0</v>
      </c>
      <c r="AH1128" s="34">
        <v>4729.0289999999995</v>
      </c>
      <c r="AI1128" s="34">
        <v>0</v>
      </c>
      <c r="AJ1128" s="34">
        <v>728.6</v>
      </c>
      <c r="AK1128" s="34">
        <v>728.6</v>
      </c>
      <c r="AL1128" s="34">
        <v>0</v>
      </c>
      <c r="AM1128" s="34">
        <v>4000.4289999999996</v>
      </c>
      <c r="AN1128" s="34">
        <v>4000.4289999999996</v>
      </c>
      <c r="AO1128" s="34">
        <v>16237.173659</v>
      </c>
      <c r="AP1128" s="34">
        <v>11508.144659</v>
      </c>
      <c r="AQ1128" s="34">
        <v>4729.0289999999986</v>
      </c>
      <c r="AR1128" s="34">
        <v>-3000</v>
      </c>
      <c r="AS1128" s="34">
        <v>0</v>
      </c>
    </row>
    <row r="1129" spans="2:45" s="1" customFormat="1" ht="14.25" x14ac:dyDescent="0.2">
      <c r="B1129" s="31" t="s">
        <v>4794</v>
      </c>
      <c r="C1129" s="32" t="s">
        <v>841</v>
      </c>
      <c r="D1129" s="31" t="s">
        <v>842</v>
      </c>
      <c r="E1129" s="31" t="s">
        <v>13</v>
      </c>
      <c r="F1129" s="31" t="s">
        <v>11</v>
      </c>
      <c r="G1129" s="31" t="s">
        <v>19</v>
      </c>
      <c r="H1129" s="31" t="s">
        <v>132</v>
      </c>
      <c r="I1129" s="31" t="s">
        <v>10</v>
      </c>
      <c r="J1129" s="31" t="s">
        <v>12</v>
      </c>
      <c r="K1129" s="31" t="s">
        <v>843</v>
      </c>
      <c r="L1129" s="33">
        <v>2652</v>
      </c>
      <c r="M1129" s="150">
        <v>83611.415951999996</v>
      </c>
      <c r="N1129" s="34">
        <v>-81020</v>
      </c>
      <c r="O1129" s="34">
        <v>22450.011332938928</v>
      </c>
      <c r="P1129" s="30">
        <v>28494.015952000002</v>
      </c>
      <c r="Q1129" s="35">
        <v>5984.1469029999998</v>
      </c>
      <c r="R1129" s="36">
        <v>0</v>
      </c>
      <c r="S1129" s="36">
        <v>4395.8859771445459</v>
      </c>
      <c r="T1129" s="36">
        <v>908.1140228554541</v>
      </c>
      <c r="U1129" s="37">
        <v>5304.0286018371417</v>
      </c>
      <c r="V1129" s="38">
        <v>11288.175504837141</v>
      </c>
      <c r="W1129" s="34">
        <v>39782.191456837143</v>
      </c>
      <c r="X1129" s="34">
        <v>8242.2862071445415</v>
      </c>
      <c r="Y1129" s="33">
        <v>31539.905249692602</v>
      </c>
      <c r="Z1129" s="144">
        <v>0</v>
      </c>
      <c r="AA1129" s="34">
        <v>3753.7952716378022</v>
      </c>
      <c r="AB1129" s="34">
        <v>12014.266059175592</v>
      </c>
      <c r="AC1129" s="34">
        <v>11116.42</v>
      </c>
      <c r="AD1129" s="34">
        <v>534.64857841599996</v>
      </c>
      <c r="AE1129" s="34">
        <v>190.78</v>
      </c>
      <c r="AF1129" s="34">
        <v>27609.909909229395</v>
      </c>
      <c r="AG1129" s="136">
        <v>63440</v>
      </c>
      <c r="AH1129" s="34">
        <v>66568.600000000006</v>
      </c>
      <c r="AI1129" s="34">
        <v>0</v>
      </c>
      <c r="AJ1129" s="34">
        <v>3128.6000000000004</v>
      </c>
      <c r="AK1129" s="34">
        <v>3128.6000000000004</v>
      </c>
      <c r="AL1129" s="34">
        <v>63440</v>
      </c>
      <c r="AM1129" s="34">
        <v>63440</v>
      </c>
      <c r="AN1129" s="34">
        <v>0</v>
      </c>
      <c r="AO1129" s="34">
        <v>28494.015952000002</v>
      </c>
      <c r="AP1129" s="34">
        <v>25365.415952000003</v>
      </c>
      <c r="AQ1129" s="34">
        <v>3128.5999999999985</v>
      </c>
      <c r="AR1129" s="34">
        <v>-81020</v>
      </c>
      <c r="AS1129" s="34">
        <v>0</v>
      </c>
    </row>
    <row r="1130" spans="2:45" s="1" customFormat="1" ht="14.25" x14ac:dyDescent="0.2">
      <c r="B1130" s="31" t="s">
        <v>4794</v>
      </c>
      <c r="C1130" s="32" t="s">
        <v>1850</v>
      </c>
      <c r="D1130" s="31" t="s">
        <v>1851</v>
      </c>
      <c r="E1130" s="31" t="s">
        <v>13</v>
      </c>
      <c r="F1130" s="31" t="s">
        <v>11</v>
      </c>
      <c r="G1130" s="31" t="s">
        <v>19</v>
      </c>
      <c r="H1130" s="31" t="s">
        <v>132</v>
      </c>
      <c r="I1130" s="31" t="s">
        <v>10</v>
      </c>
      <c r="J1130" s="31" t="s">
        <v>21</v>
      </c>
      <c r="K1130" s="31" t="s">
        <v>1852</v>
      </c>
      <c r="L1130" s="33">
        <v>623</v>
      </c>
      <c r="M1130" s="150">
        <v>24989.827451999998</v>
      </c>
      <c r="N1130" s="34">
        <v>-4982</v>
      </c>
      <c r="O1130" s="34">
        <v>2815.3315789289436</v>
      </c>
      <c r="P1130" s="30">
        <v>13785.390451999996</v>
      </c>
      <c r="Q1130" s="35">
        <v>520.17414900000006</v>
      </c>
      <c r="R1130" s="36">
        <v>0</v>
      </c>
      <c r="S1130" s="36">
        <v>513.53319085734006</v>
      </c>
      <c r="T1130" s="36">
        <v>732.46680914265994</v>
      </c>
      <c r="U1130" s="37">
        <v>1246.0067190590269</v>
      </c>
      <c r="V1130" s="38">
        <v>1766.180868059027</v>
      </c>
      <c r="W1130" s="34">
        <v>15551.571320059023</v>
      </c>
      <c r="X1130" s="34">
        <v>962.87473285734086</v>
      </c>
      <c r="Y1130" s="33">
        <v>14588.696587201683</v>
      </c>
      <c r="Z1130" s="144">
        <v>0</v>
      </c>
      <c r="AA1130" s="34">
        <v>815.65022911937547</v>
      </c>
      <c r="AB1130" s="34">
        <v>4477.1591218463327</v>
      </c>
      <c r="AC1130" s="34">
        <v>2611.44</v>
      </c>
      <c r="AD1130" s="34">
        <v>98.83</v>
      </c>
      <c r="AE1130" s="34">
        <v>261</v>
      </c>
      <c r="AF1130" s="34">
        <v>8264.0793509657087</v>
      </c>
      <c r="AG1130" s="136">
        <v>0</v>
      </c>
      <c r="AH1130" s="34">
        <v>7779.5629999999992</v>
      </c>
      <c r="AI1130" s="34">
        <v>0</v>
      </c>
      <c r="AJ1130" s="34">
        <v>1686</v>
      </c>
      <c r="AK1130" s="34">
        <v>1686</v>
      </c>
      <c r="AL1130" s="34">
        <v>0</v>
      </c>
      <c r="AM1130" s="34">
        <v>6093.5629999999992</v>
      </c>
      <c r="AN1130" s="34">
        <v>6093.5629999999992</v>
      </c>
      <c r="AO1130" s="34">
        <v>13785.390451999996</v>
      </c>
      <c r="AP1130" s="34">
        <v>6005.8274519999968</v>
      </c>
      <c r="AQ1130" s="34">
        <v>7779.5629999999983</v>
      </c>
      <c r="AR1130" s="34">
        <v>-4982</v>
      </c>
      <c r="AS1130" s="34">
        <v>0</v>
      </c>
    </row>
    <row r="1131" spans="2:45" s="1" customFormat="1" ht="14.25" x14ac:dyDescent="0.2">
      <c r="B1131" s="31" t="s">
        <v>4794</v>
      </c>
      <c r="C1131" s="32" t="s">
        <v>388</v>
      </c>
      <c r="D1131" s="31" t="s">
        <v>389</v>
      </c>
      <c r="E1131" s="31" t="s">
        <v>13</v>
      </c>
      <c r="F1131" s="31" t="s">
        <v>11</v>
      </c>
      <c r="G1131" s="31" t="s">
        <v>19</v>
      </c>
      <c r="H1131" s="31" t="s">
        <v>132</v>
      </c>
      <c r="I1131" s="31" t="s">
        <v>10</v>
      </c>
      <c r="J1131" s="31" t="s">
        <v>21</v>
      </c>
      <c r="K1131" s="31" t="s">
        <v>390</v>
      </c>
      <c r="L1131" s="33">
        <v>534</v>
      </c>
      <c r="M1131" s="150">
        <v>48832.006056999999</v>
      </c>
      <c r="N1131" s="34">
        <v>-10971</v>
      </c>
      <c r="O1131" s="34">
        <v>9986.2468442217378</v>
      </c>
      <c r="P1131" s="30">
        <v>44043.460056999997</v>
      </c>
      <c r="Q1131" s="35">
        <v>1171.189668</v>
      </c>
      <c r="R1131" s="36">
        <v>0</v>
      </c>
      <c r="S1131" s="36">
        <v>599.2850685716586</v>
      </c>
      <c r="T1131" s="36">
        <v>468.7149314283414</v>
      </c>
      <c r="U1131" s="37">
        <v>1068.0057591934517</v>
      </c>
      <c r="V1131" s="38">
        <v>2239.1954271934519</v>
      </c>
      <c r="W1131" s="34">
        <v>46282.655484193449</v>
      </c>
      <c r="X1131" s="34">
        <v>1123.65950357166</v>
      </c>
      <c r="Y1131" s="33">
        <v>45158.995980621788</v>
      </c>
      <c r="Z1131" s="144">
        <v>0</v>
      </c>
      <c r="AA1131" s="34">
        <v>1636.0557521131227</v>
      </c>
      <c r="AB1131" s="34">
        <v>4373.6285463120967</v>
      </c>
      <c r="AC1131" s="34">
        <v>2770.91</v>
      </c>
      <c r="AD1131" s="34">
        <v>190.049715625</v>
      </c>
      <c r="AE1131" s="34">
        <v>8166.41</v>
      </c>
      <c r="AF1131" s="34">
        <v>17137.05401405022</v>
      </c>
      <c r="AG1131" s="136">
        <v>0</v>
      </c>
      <c r="AH1131" s="34">
        <v>6182.4539999999997</v>
      </c>
      <c r="AI1131" s="34">
        <v>0</v>
      </c>
      <c r="AJ1131" s="34">
        <v>959.40000000000009</v>
      </c>
      <c r="AK1131" s="34">
        <v>959.40000000000009</v>
      </c>
      <c r="AL1131" s="34">
        <v>0</v>
      </c>
      <c r="AM1131" s="34">
        <v>5223.0539999999992</v>
      </c>
      <c r="AN1131" s="34">
        <v>5223.0539999999992</v>
      </c>
      <c r="AO1131" s="34">
        <v>44043.460056999997</v>
      </c>
      <c r="AP1131" s="34">
        <v>37861.006056999999</v>
      </c>
      <c r="AQ1131" s="34">
        <v>6182.4539999999979</v>
      </c>
      <c r="AR1131" s="34">
        <v>-10971</v>
      </c>
      <c r="AS1131" s="34">
        <v>0</v>
      </c>
    </row>
    <row r="1132" spans="2:45" s="1" customFormat="1" ht="14.25" x14ac:dyDescent="0.2">
      <c r="B1132" s="31" t="s">
        <v>4794</v>
      </c>
      <c r="C1132" s="32" t="s">
        <v>3626</v>
      </c>
      <c r="D1132" s="31" t="s">
        <v>3627</v>
      </c>
      <c r="E1132" s="31" t="s">
        <v>13</v>
      </c>
      <c r="F1132" s="31" t="s">
        <v>11</v>
      </c>
      <c r="G1132" s="31" t="s">
        <v>19</v>
      </c>
      <c r="H1132" s="31" t="s">
        <v>132</v>
      </c>
      <c r="I1132" s="31" t="s">
        <v>10</v>
      </c>
      <c r="J1132" s="31" t="s">
        <v>21</v>
      </c>
      <c r="K1132" s="31" t="s">
        <v>3628</v>
      </c>
      <c r="L1132" s="33">
        <v>731</v>
      </c>
      <c r="M1132" s="150">
        <v>29857.734621000003</v>
      </c>
      <c r="N1132" s="34">
        <v>-13753</v>
      </c>
      <c r="O1132" s="34">
        <v>7729.8705721226124</v>
      </c>
      <c r="P1132" s="30">
        <v>26027.419083100001</v>
      </c>
      <c r="Q1132" s="35">
        <v>1057.001178</v>
      </c>
      <c r="R1132" s="36">
        <v>0</v>
      </c>
      <c r="S1132" s="36">
        <v>627.47762171452655</v>
      </c>
      <c r="T1132" s="36">
        <v>834.52237828547345</v>
      </c>
      <c r="U1132" s="37">
        <v>1462.0078838397249</v>
      </c>
      <c r="V1132" s="38">
        <v>2519.0090618397248</v>
      </c>
      <c r="W1132" s="34">
        <v>28546.428144939728</v>
      </c>
      <c r="X1132" s="34">
        <v>1176.5205407145295</v>
      </c>
      <c r="Y1132" s="33">
        <v>27369.907604225198</v>
      </c>
      <c r="Z1132" s="144">
        <v>0</v>
      </c>
      <c r="AA1132" s="34">
        <v>1980.9964404522914</v>
      </c>
      <c r="AB1132" s="34">
        <v>5100.6863337642535</v>
      </c>
      <c r="AC1132" s="34">
        <v>5722.3899999999994</v>
      </c>
      <c r="AD1132" s="34">
        <v>51.604022400000005</v>
      </c>
      <c r="AE1132" s="34">
        <v>0</v>
      </c>
      <c r="AF1132" s="34">
        <v>12855.676796616544</v>
      </c>
      <c r="AG1132" s="136">
        <v>770</v>
      </c>
      <c r="AH1132" s="34">
        <v>10135.6844621</v>
      </c>
      <c r="AI1132" s="34">
        <v>0</v>
      </c>
      <c r="AJ1132" s="34">
        <v>2985.7734621000004</v>
      </c>
      <c r="AK1132" s="34">
        <v>2985.7734621000004</v>
      </c>
      <c r="AL1132" s="34">
        <v>770</v>
      </c>
      <c r="AM1132" s="34">
        <v>7149.9109999999991</v>
      </c>
      <c r="AN1132" s="34">
        <v>6379.9109999999991</v>
      </c>
      <c r="AO1132" s="34">
        <v>26027.419083100001</v>
      </c>
      <c r="AP1132" s="34">
        <v>16661.734621</v>
      </c>
      <c r="AQ1132" s="34">
        <v>9365.6844620999982</v>
      </c>
      <c r="AR1132" s="34">
        <v>-13863</v>
      </c>
      <c r="AS1132" s="34">
        <v>110</v>
      </c>
    </row>
    <row r="1133" spans="2:45" s="1" customFormat="1" ht="14.25" x14ac:dyDescent="0.2">
      <c r="B1133" s="31" t="s">
        <v>4794</v>
      </c>
      <c r="C1133" s="32" t="s">
        <v>2365</v>
      </c>
      <c r="D1133" s="31" t="s">
        <v>2366</v>
      </c>
      <c r="E1133" s="31" t="s">
        <v>13</v>
      </c>
      <c r="F1133" s="31" t="s">
        <v>11</v>
      </c>
      <c r="G1133" s="31" t="s">
        <v>19</v>
      </c>
      <c r="H1133" s="31" t="s">
        <v>132</v>
      </c>
      <c r="I1133" s="31" t="s">
        <v>10</v>
      </c>
      <c r="J1133" s="31" t="s">
        <v>12</v>
      </c>
      <c r="K1133" s="31" t="s">
        <v>2367</v>
      </c>
      <c r="L1133" s="33">
        <v>3477</v>
      </c>
      <c r="M1133" s="150">
        <v>211926.27559599999</v>
      </c>
      <c r="N1133" s="34">
        <v>-283396</v>
      </c>
      <c r="O1133" s="34">
        <v>240361</v>
      </c>
      <c r="P1133" s="30">
        <v>-42690.094404000003</v>
      </c>
      <c r="Q1133" s="35">
        <v>15116.546915000001</v>
      </c>
      <c r="R1133" s="36">
        <v>42690.094404000003</v>
      </c>
      <c r="S1133" s="36">
        <v>3034.0195200011649</v>
      </c>
      <c r="T1133" s="36">
        <v>189181.58899273674</v>
      </c>
      <c r="U1133" s="37">
        <v>234906.96964650007</v>
      </c>
      <c r="V1133" s="38">
        <v>250023.51656150009</v>
      </c>
      <c r="W1133" s="34">
        <v>250023.51656150009</v>
      </c>
      <c r="X1133" s="34">
        <v>233588.00676500119</v>
      </c>
      <c r="Y1133" s="33">
        <v>16435.509796498896</v>
      </c>
      <c r="Z1133" s="144">
        <v>0</v>
      </c>
      <c r="AA1133" s="34">
        <v>5175.0985200435707</v>
      </c>
      <c r="AB1133" s="34">
        <v>13752.61203387557</v>
      </c>
      <c r="AC1133" s="34">
        <v>14574.59</v>
      </c>
      <c r="AD1133" s="34">
        <v>481.98922690000001</v>
      </c>
      <c r="AE1133" s="34">
        <v>0</v>
      </c>
      <c r="AF1133" s="34">
        <v>33984.289780819134</v>
      </c>
      <c r="AG1133" s="136">
        <v>73800</v>
      </c>
      <c r="AH1133" s="34">
        <v>81942.63</v>
      </c>
      <c r="AI1133" s="34">
        <v>43035</v>
      </c>
      <c r="AJ1133" s="34">
        <v>43035</v>
      </c>
      <c r="AK1133" s="34">
        <v>0</v>
      </c>
      <c r="AL1133" s="34">
        <v>30765</v>
      </c>
      <c r="AM1133" s="34">
        <v>38907.629999999997</v>
      </c>
      <c r="AN1133" s="34">
        <v>8142.6299999999974</v>
      </c>
      <c r="AO1133" s="34">
        <v>-42690.094404000003</v>
      </c>
      <c r="AP1133" s="34">
        <v>-50832.724404000001</v>
      </c>
      <c r="AQ1133" s="34">
        <v>8142.6299999999974</v>
      </c>
      <c r="AR1133" s="34">
        <v>-283396</v>
      </c>
      <c r="AS1133" s="34">
        <v>0</v>
      </c>
    </row>
    <row r="1134" spans="2:45" s="1" customFormat="1" ht="14.25" x14ac:dyDescent="0.2">
      <c r="B1134" s="31" t="s">
        <v>4794</v>
      </c>
      <c r="C1134" s="32" t="s">
        <v>1124</v>
      </c>
      <c r="D1134" s="31" t="s">
        <v>1125</v>
      </c>
      <c r="E1134" s="31" t="s">
        <v>13</v>
      </c>
      <c r="F1134" s="31" t="s">
        <v>11</v>
      </c>
      <c r="G1134" s="31" t="s">
        <v>19</v>
      </c>
      <c r="H1134" s="31" t="s">
        <v>132</v>
      </c>
      <c r="I1134" s="31" t="s">
        <v>10</v>
      </c>
      <c r="J1134" s="31" t="s">
        <v>14</v>
      </c>
      <c r="K1134" s="31" t="s">
        <v>1126</v>
      </c>
      <c r="L1134" s="33">
        <v>9421</v>
      </c>
      <c r="M1134" s="150">
        <v>252308.57961099999</v>
      </c>
      <c r="N1134" s="34">
        <v>-352133.6</v>
      </c>
      <c r="O1134" s="34">
        <v>248179.12651566224</v>
      </c>
      <c r="P1134" s="30">
        <v>145531.83757210002</v>
      </c>
      <c r="Q1134" s="35">
        <v>17907.452503</v>
      </c>
      <c r="R1134" s="36">
        <v>0</v>
      </c>
      <c r="S1134" s="36">
        <v>10711.226530289827</v>
      </c>
      <c r="T1134" s="36">
        <v>77315.045420458613</v>
      </c>
      <c r="U1134" s="37">
        <v>88026.746632704439</v>
      </c>
      <c r="V1134" s="38">
        <v>105934.19913570443</v>
      </c>
      <c r="W1134" s="34">
        <v>251466.03670780445</v>
      </c>
      <c r="X1134" s="34">
        <v>114195.70939885205</v>
      </c>
      <c r="Y1134" s="33">
        <v>137270.3273089524</v>
      </c>
      <c r="Z1134" s="144">
        <v>0</v>
      </c>
      <c r="AA1134" s="34">
        <v>33179.124831852117</v>
      </c>
      <c r="AB1134" s="34">
        <v>86930.392004009758</v>
      </c>
      <c r="AC1134" s="34">
        <v>39490.129999999997</v>
      </c>
      <c r="AD1134" s="34">
        <v>2534.64040993555</v>
      </c>
      <c r="AE1134" s="34">
        <v>0</v>
      </c>
      <c r="AF1134" s="34">
        <v>162134.28724579743</v>
      </c>
      <c r="AG1134" s="136">
        <v>248643</v>
      </c>
      <c r="AH1134" s="34">
        <v>273873.8579611</v>
      </c>
      <c r="AI1134" s="34">
        <v>0</v>
      </c>
      <c r="AJ1134" s="34">
        <v>25230.857961100002</v>
      </c>
      <c r="AK1134" s="34">
        <v>25230.857961100002</v>
      </c>
      <c r="AL1134" s="34">
        <v>248643</v>
      </c>
      <c r="AM1134" s="34">
        <v>248643</v>
      </c>
      <c r="AN1134" s="34">
        <v>0</v>
      </c>
      <c r="AO1134" s="34">
        <v>145531.83757210002</v>
      </c>
      <c r="AP1134" s="34">
        <v>120300.97961100002</v>
      </c>
      <c r="AQ1134" s="34">
        <v>25230.857961100002</v>
      </c>
      <c r="AR1134" s="34">
        <v>-352133.6</v>
      </c>
      <c r="AS1134" s="34">
        <v>0</v>
      </c>
    </row>
    <row r="1135" spans="2:45" s="1" customFormat="1" ht="14.25" x14ac:dyDescent="0.2">
      <c r="B1135" s="31" t="s">
        <v>4794</v>
      </c>
      <c r="C1135" s="32" t="s">
        <v>137</v>
      </c>
      <c r="D1135" s="31" t="s">
        <v>138</v>
      </c>
      <c r="E1135" s="31" t="s">
        <v>13</v>
      </c>
      <c r="F1135" s="31" t="s">
        <v>11</v>
      </c>
      <c r="G1135" s="31" t="s">
        <v>19</v>
      </c>
      <c r="H1135" s="31" t="s">
        <v>132</v>
      </c>
      <c r="I1135" s="31" t="s">
        <v>10</v>
      </c>
      <c r="J1135" s="31" t="s">
        <v>21</v>
      </c>
      <c r="K1135" s="31" t="s">
        <v>139</v>
      </c>
      <c r="L1135" s="33">
        <v>106</v>
      </c>
      <c r="M1135" s="150">
        <v>6864.7565299999987</v>
      </c>
      <c r="N1135" s="34">
        <v>-13495</v>
      </c>
      <c r="O1135" s="34">
        <v>11177.757604541443</v>
      </c>
      <c r="P1135" s="30">
        <v>-10316.157470000002</v>
      </c>
      <c r="Q1135" s="35">
        <v>457.84779900000001</v>
      </c>
      <c r="R1135" s="36">
        <v>10316.157470000002</v>
      </c>
      <c r="S1135" s="36">
        <v>232.23181485723205</v>
      </c>
      <c r="T1135" s="36">
        <v>8622.5376822419239</v>
      </c>
      <c r="U1135" s="37">
        <v>19171.030346384781</v>
      </c>
      <c r="V1135" s="38">
        <v>19628.878145384781</v>
      </c>
      <c r="W1135" s="34">
        <v>19628.878145384781</v>
      </c>
      <c r="X1135" s="34">
        <v>11358.547296398672</v>
      </c>
      <c r="Y1135" s="33">
        <v>8270.3308489861083</v>
      </c>
      <c r="Z1135" s="144">
        <v>0</v>
      </c>
      <c r="AA1135" s="34">
        <v>546.38878981845278</v>
      </c>
      <c r="AB1135" s="34">
        <v>1107.708037196674</v>
      </c>
      <c r="AC1135" s="34">
        <v>1058.8399999999999</v>
      </c>
      <c r="AD1135" s="34">
        <v>373.35819333749998</v>
      </c>
      <c r="AE1135" s="34">
        <v>0</v>
      </c>
      <c r="AF1135" s="34">
        <v>3086.2950203526266</v>
      </c>
      <c r="AG1135" s="136">
        <v>0</v>
      </c>
      <c r="AH1135" s="34">
        <v>1073.0859999999998</v>
      </c>
      <c r="AI1135" s="34">
        <v>0</v>
      </c>
      <c r="AJ1135" s="34">
        <v>36.300000000000004</v>
      </c>
      <c r="AK1135" s="34">
        <v>36.300000000000004</v>
      </c>
      <c r="AL1135" s="34">
        <v>0</v>
      </c>
      <c r="AM1135" s="34">
        <v>1036.7859999999998</v>
      </c>
      <c r="AN1135" s="34">
        <v>1036.7859999999998</v>
      </c>
      <c r="AO1135" s="34">
        <v>-10316.157470000002</v>
      </c>
      <c r="AP1135" s="34">
        <v>-11389.243470000001</v>
      </c>
      <c r="AQ1135" s="34">
        <v>1073.0859999999993</v>
      </c>
      <c r="AR1135" s="34">
        <v>-13495</v>
      </c>
      <c r="AS1135" s="34">
        <v>0</v>
      </c>
    </row>
    <row r="1136" spans="2:45" s="1" customFormat="1" ht="14.25" x14ac:dyDescent="0.2">
      <c r="B1136" s="31" t="s">
        <v>4794</v>
      </c>
      <c r="C1136" s="32" t="s">
        <v>2371</v>
      </c>
      <c r="D1136" s="31" t="s">
        <v>2372</v>
      </c>
      <c r="E1136" s="31" t="s">
        <v>13</v>
      </c>
      <c r="F1136" s="31" t="s">
        <v>11</v>
      </c>
      <c r="G1136" s="31" t="s">
        <v>19</v>
      </c>
      <c r="H1136" s="31" t="s">
        <v>132</v>
      </c>
      <c r="I1136" s="31" t="s">
        <v>10</v>
      </c>
      <c r="J1136" s="31" t="s">
        <v>12</v>
      </c>
      <c r="K1136" s="31" t="s">
        <v>2373</v>
      </c>
      <c r="L1136" s="33">
        <v>1078</v>
      </c>
      <c r="M1136" s="150">
        <v>25652.537404999999</v>
      </c>
      <c r="N1136" s="34">
        <v>-13734</v>
      </c>
      <c r="O1136" s="34">
        <v>10901.714892089467</v>
      </c>
      <c r="P1136" s="30">
        <v>14271.611145499999</v>
      </c>
      <c r="Q1136" s="35">
        <v>359.97015599999997</v>
      </c>
      <c r="R1136" s="36">
        <v>0</v>
      </c>
      <c r="S1136" s="36">
        <v>0</v>
      </c>
      <c r="T1136" s="36">
        <v>2156</v>
      </c>
      <c r="U1136" s="37">
        <v>2156.0116262369679</v>
      </c>
      <c r="V1136" s="38">
        <v>2515.9817822369678</v>
      </c>
      <c r="W1136" s="34">
        <v>16787.592927736965</v>
      </c>
      <c r="X1136" s="34">
        <v>0</v>
      </c>
      <c r="Y1136" s="33">
        <v>16787.592927736965</v>
      </c>
      <c r="Z1136" s="144">
        <v>0</v>
      </c>
      <c r="AA1136" s="34">
        <v>3285.8738393795174</v>
      </c>
      <c r="AB1136" s="34">
        <v>7966.4835334594318</v>
      </c>
      <c r="AC1136" s="34">
        <v>4518.67</v>
      </c>
      <c r="AD1136" s="34">
        <v>77.5</v>
      </c>
      <c r="AE1136" s="34">
        <v>0</v>
      </c>
      <c r="AF1136" s="34">
        <v>15848.527372838949</v>
      </c>
      <c r="AG1136" s="136">
        <v>0</v>
      </c>
      <c r="AH1136" s="34">
        <v>14628.0737405</v>
      </c>
      <c r="AI1136" s="34">
        <v>0</v>
      </c>
      <c r="AJ1136" s="34">
        <v>2565.2537405000003</v>
      </c>
      <c r="AK1136" s="34">
        <v>2565.2537405000003</v>
      </c>
      <c r="AL1136" s="34">
        <v>0</v>
      </c>
      <c r="AM1136" s="34">
        <v>12062.82</v>
      </c>
      <c r="AN1136" s="34">
        <v>12062.82</v>
      </c>
      <c r="AO1136" s="34">
        <v>14271.611145499999</v>
      </c>
      <c r="AP1136" s="34">
        <v>-356.46259500000087</v>
      </c>
      <c r="AQ1136" s="34">
        <v>14628.0737405</v>
      </c>
      <c r="AR1136" s="34">
        <v>-13734</v>
      </c>
      <c r="AS1136" s="34">
        <v>0</v>
      </c>
    </row>
    <row r="1137" spans="2:45" s="1" customFormat="1" ht="14.25" x14ac:dyDescent="0.2">
      <c r="B1137" s="31" t="s">
        <v>4794</v>
      </c>
      <c r="C1137" s="32" t="s">
        <v>2269</v>
      </c>
      <c r="D1137" s="31" t="s">
        <v>2270</v>
      </c>
      <c r="E1137" s="31" t="s">
        <v>13</v>
      </c>
      <c r="F1137" s="31" t="s">
        <v>11</v>
      </c>
      <c r="G1137" s="31" t="s">
        <v>19</v>
      </c>
      <c r="H1137" s="31" t="s">
        <v>132</v>
      </c>
      <c r="I1137" s="31" t="s">
        <v>10</v>
      </c>
      <c r="J1137" s="31" t="s">
        <v>12</v>
      </c>
      <c r="K1137" s="31" t="s">
        <v>2271</v>
      </c>
      <c r="L1137" s="33">
        <v>1501</v>
      </c>
      <c r="M1137" s="150">
        <v>92475.948975000007</v>
      </c>
      <c r="N1137" s="34">
        <v>-43389</v>
      </c>
      <c r="O1137" s="34">
        <v>5374.5054431321687</v>
      </c>
      <c r="P1137" s="30">
        <v>87751.648975000004</v>
      </c>
      <c r="Q1137" s="35">
        <v>3404.828771</v>
      </c>
      <c r="R1137" s="36">
        <v>0</v>
      </c>
      <c r="S1137" s="36">
        <v>1607.919883429189</v>
      </c>
      <c r="T1137" s="36">
        <v>1394.080116570811</v>
      </c>
      <c r="U1137" s="37">
        <v>3002.0161882947023</v>
      </c>
      <c r="V1137" s="38">
        <v>6406.8449592947018</v>
      </c>
      <c r="W1137" s="34">
        <v>94158.493934294704</v>
      </c>
      <c r="X1137" s="34">
        <v>3014.8497814291914</v>
      </c>
      <c r="Y1137" s="33">
        <v>91143.644152865512</v>
      </c>
      <c r="Z1137" s="144">
        <v>0</v>
      </c>
      <c r="AA1137" s="34">
        <v>1969.258957043437</v>
      </c>
      <c r="AB1137" s="34">
        <v>9949.3113491800159</v>
      </c>
      <c r="AC1137" s="34">
        <v>9016.98</v>
      </c>
      <c r="AD1137" s="34">
        <v>2749.6874913742799</v>
      </c>
      <c r="AE1137" s="34">
        <v>0</v>
      </c>
      <c r="AF1137" s="34">
        <v>23685.237797597732</v>
      </c>
      <c r="AG1137" s="136">
        <v>32232</v>
      </c>
      <c r="AH1137" s="34">
        <v>38664.699999999997</v>
      </c>
      <c r="AI1137" s="34">
        <v>0</v>
      </c>
      <c r="AJ1137" s="34">
        <v>6432.7000000000007</v>
      </c>
      <c r="AK1137" s="34">
        <v>6432.7000000000007</v>
      </c>
      <c r="AL1137" s="34">
        <v>32232</v>
      </c>
      <c r="AM1137" s="34">
        <v>32232</v>
      </c>
      <c r="AN1137" s="34">
        <v>0</v>
      </c>
      <c r="AO1137" s="34">
        <v>87751.648975000004</v>
      </c>
      <c r="AP1137" s="34">
        <v>81318.948975000007</v>
      </c>
      <c r="AQ1137" s="34">
        <v>6432.6999999999971</v>
      </c>
      <c r="AR1137" s="34">
        <v>-43389</v>
      </c>
      <c r="AS1137" s="34">
        <v>0</v>
      </c>
    </row>
    <row r="1138" spans="2:45" s="1" customFormat="1" ht="14.25" x14ac:dyDescent="0.2">
      <c r="B1138" s="31" t="s">
        <v>4794</v>
      </c>
      <c r="C1138" s="32" t="s">
        <v>2386</v>
      </c>
      <c r="D1138" s="31" t="s">
        <v>2387</v>
      </c>
      <c r="E1138" s="31" t="s">
        <v>13</v>
      </c>
      <c r="F1138" s="31" t="s">
        <v>11</v>
      </c>
      <c r="G1138" s="31" t="s">
        <v>19</v>
      </c>
      <c r="H1138" s="31" t="s">
        <v>132</v>
      </c>
      <c r="I1138" s="31" t="s">
        <v>10</v>
      </c>
      <c r="J1138" s="31" t="s">
        <v>12</v>
      </c>
      <c r="K1138" s="31" t="s">
        <v>2388</v>
      </c>
      <c r="L1138" s="33">
        <v>1356</v>
      </c>
      <c r="M1138" s="150">
        <v>47543.145866999999</v>
      </c>
      <c r="N1138" s="34">
        <v>6947</v>
      </c>
      <c r="O1138" s="34">
        <v>0</v>
      </c>
      <c r="P1138" s="30">
        <v>47367.785866999999</v>
      </c>
      <c r="Q1138" s="35">
        <v>1593.404223</v>
      </c>
      <c r="R1138" s="36">
        <v>0</v>
      </c>
      <c r="S1138" s="36">
        <v>1772.2956697149664</v>
      </c>
      <c r="T1138" s="36">
        <v>939.70433028503362</v>
      </c>
      <c r="U1138" s="37">
        <v>2712.0146244687644</v>
      </c>
      <c r="V1138" s="38">
        <v>4305.4188474687644</v>
      </c>
      <c r="W1138" s="34">
        <v>51673.20471446876</v>
      </c>
      <c r="X1138" s="34">
        <v>3323.0543807149661</v>
      </c>
      <c r="Y1138" s="33">
        <v>48350.150333753794</v>
      </c>
      <c r="Z1138" s="144">
        <v>0</v>
      </c>
      <c r="AA1138" s="34">
        <v>750.80099030537656</v>
      </c>
      <c r="AB1138" s="34">
        <v>6980.2934267973387</v>
      </c>
      <c r="AC1138" s="34">
        <v>5683.96</v>
      </c>
      <c r="AD1138" s="34">
        <v>142.5</v>
      </c>
      <c r="AE1138" s="34">
        <v>635.99</v>
      </c>
      <c r="AF1138" s="34">
        <v>14193.544417102714</v>
      </c>
      <c r="AG1138" s="136">
        <v>0</v>
      </c>
      <c r="AH1138" s="34">
        <v>15173.64</v>
      </c>
      <c r="AI1138" s="34">
        <v>0</v>
      </c>
      <c r="AJ1138" s="34">
        <v>0</v>
      </c>
      <c r="AK1138" s="34">
        <v>0</v>
      </c>
      <c r="AL1138" s="34">
        <v>0</v>
      </c>
      <c r="AM1138" s="34">
        <v>15173.64</v>
      </c>
      <c r="AN1138" s="34">
        <v>15173.64</v>
      </c>
      <c r="AO1138" s="34">
        <v>47367.785866999999</v>
      </c>
      <c r="AP1138" s="34">
        <v>32194.145866999999</v>
      </c>
      <c r="AQ1138" s="34">
        <v>15173.64</v>
      </c>
      <c r="AR1138" s="34">
        <v>6947</v>
      </c>
      <c r="AS1138" s="34">
        <v>0</v>
      </c>
    </row>
    <row r="1139" spans="2:45" s="1" customFormat="1" ht="14.25" x14ac:dyDescent="0.2">
      <c r="B1139" s="31" t="s">
        <v>4794</v>
      </c>
      <c r="C1139" s="32" t="s">
        <v>1409</v>
      </c>
      <c r="D1139" s="31" t="s">
        <v>1410</v>
      </c>
      <c r="E1139" s="31" t="s">
        <v>13</v>
      </c>
      <c r="F1139" s="31" t="s">
        <v>11</v>
      </c>
      <c r="G1139" s="31" t="s">
        <v>19</v>
      </c>
      <c r="H1139" s="31" t="s">
        <v>132</v>
      </c>
      <c r="I1139" s="31" t="s">
        <v>10</v>
      </c>
      <c r="J1139" s="31" t="s">
        <v>12</v>
      </c>
      <c r="K1139" s="31" t="s">
        <v>1411</v>
      </c>
      <c r="L1139" s="33">
        <v>1426</v>
      </c>
      <c r="M1139" s="150">
        <v>31621.625936999997</v>
      </c>
      <c r="N1139" s="34">
        <v>-20638</v>
      </c>
      <c r="O1139" s="34">
        <v>3581.4866430682687</v>
      </c>
      <c r="P1139" s="30">
        <v>29236.965937000001</v>
      </c>
      <c r="Q1139" s="35">
        <v>1322.9082060000001</v>
      </c>
      <c r="R1139" s="36">
        <v>0</v>
      </c>
      <c r="S1139" s="36">
        <v>1291.0875028576386</v>
      </c>
      <c r="T1139" s="36">
        <v>1560.9124971423614</v>
      </c>
      <c r="U1139" s="37">
        <v>2852.0153794192174</v>
      </c>
      <c r="V1139" s="38">
        <v>4174.9235854192175</v>
      </c>
      <c r="W1139" s="34">
        <v>33411.889522419217</v>
      </c>
      <c r="X1139" s="34">
        <v>2420.7890678576368</v>
      </c>
      <c r="Y1139" s="33">
        <v>30991.10045456158</v>
      </c>
      <c r="Z1139" s="144">
        <v>0</v>
      </c>
      <c r="AA1139" s="34">
        <v>692.69880311591533</v>
      </c>
      <c r="AB1139" s="34">
        <v>5727.9953394013282</v>
      </c>
      <c r="AC1139" s="34">
        <v>5977.38</v>
      </c>
      <c r="AD1139" s="34">
        <v>132</v>
      </c>
      <c r="AE1139" s="34">
        <v>0</v>
      </c>
      <c r="AF1139" s="34">
        <v>12530.074142517244</v>
      </c>
      <c r="AG1139" s="136">
        <v>2804</v>
      </c>
      <c r="AH1139" s="34">
        <v>18253.34</v>
      </c>
      <c r="AI1139" s="34">
        <v>0</v>
      </c>
      <c r="AJ1139" s="34">
        <v>2296.4</v>
      </c>
      <c r="AK1139" s="34">
        <v>2296.4</v>
      </c>
      <c r="AL1139" s="34">
        <v>2804</v>
      </c>
      <c r="AM1139" s="34">
        <v>15956.939999999999</v>
      </c>
      <c r="AN1139" s="34">
        <v>13152.939999999999</v>
      </c>
      <c r="AO1139" s="34">
        <v>29236.965937000001</v>
      </c>
      <c r="AP1139" s="34">
        <v>13787.625937000001</v>
      </c>
      <c r="AQ1139" s="34">
        <v>15449.339999999997</v>
      </c>
      <c r="AR1139" s="34">
        <v>-20638</v>
      </c>
      <c r="AS1139" s="34">
        <v>0</v>
      </c>
    </row>
    <row r="1140" spans="2:45" s="1" customFormat="1" ht="14.25" x14ac:dyDescent="0.2">
      <c r="B1140" s="31" t="s">
        <v>4794</v>
      </c>
      <c r="C1140" s="32" t="s">
        <v>143</v>
      </c>
      <c r="D1140" s="31" t="s">
        <v>144</v>
      </c>
      <c r="E1140" s="31" t="s">
        <v>13</v>
      </c>
      <c r="F1140" s="31" t="s">
        <v>11</v>
      </c>
      <c r="G1140" s="31" t="s">
        <v>19</v>
      </c>
      <c r="H1140" s="31" t="s">
        <v>132</v>
      </c>
      <c r="I1140" s="31" t="s">
        <v>10</v>
      </c>
      <c r="J1140" s="31" t="s">
        <v>21</v>
      </c>
      <c r="K1140" s="31" t="s">
        <v>145</v>
      </c>
      <c r="L1140" s="33">
        <v>446</v>
      </c>
      <c r="M1140" s="150">
        <v>17213.740116000001</v>
      </c>
      <c r="N1140" s="34">
        <v>13924.7</v>
      </c>
      <c r="O1140" s="34">
        <v>0</v>
      </c>
      <c r="P1140" s="30">
        <v>35096.766115999999</v>
      </c>
      <c r="Q1140" s="35">
        <v>0</v>
      </c>
      <c r="R1140" s="36">
        <v>0</v>
      </c>
      <c r="S1140" s="36">
        <v>41.803187428587485</v>
      </c>
      <c r="T1140" s="36">
        <v>850.19681257141247</v>
      </c>
      <c r="U1140" s="37">
        <v>892.00481011288286</v>
      </c>
      <c r="V1140" s="38">
        <v>892.00481011288286</v>
      </c>
      <c r="W1140" s="34">
        <v>35988.770926112884</v>
      </c>
      <c r="X1140" s="34">
        <v>41.803187428587989</v>
      </c>
      <c r="Y1140" s="33">
        <v>35946.967738684296</v>
      </c>
      <c r="Z1140" s="144">
        <v>0</v>
      </c>
      <c r="AA1140" s="34">
        <v>1014.0146379295414</v>
      </c>
      <c r="AB1140" s="34">
        <v>2965.6095410685648</v>
      </c>
      <c r="AC1140" s="34">
        <v>2826.49</v>
      </c>
      <c r="AD1140" s="34">
        <v>78.035855624999996</v>
      </c>
      <c r="AE1140" s="34">
        <v>0</v>
      </c>
      <c r="AF1140" s="34">
        <v>6884.1500346231069</v>
      </c>
      <c r="AG1140" s="136">
        <v>900</v>
      </c>
      <c r="AH1140" s="34">
        <v>4362.3259999999991</v>
      </c>
      <c r="AI1140" s="34">
        <v>0</v>
      </c>
      <c r="AJ1140" s="34">
        <v>0</v>
      </c>
      <c r="AK1140" s="34">
        <v>0</v>
      </c>
      <c r="AL1140" s="34">
        <v>900</v>
      </c>
      <c r="AM1140" s="34">
        <v>4362.3259999999991</v>
      </c>
      <c r="AN1140" s="34">
        <v>3462.3259999999991</v>
      </c>
      <c r="AO1140" s="34">
        <v>35096.766115999999</v>
      </c>
      <c r="AP1140" s="34">
        <v>31634.440115999998</v>
      </c>
      <c r="AQ1140" s="34">
        <v>3462.3260000000009</v>
      </c>
      <c r="AR1140" s="34">
        <v>3109</v>
      </c>
      <c r="AS1140" s="34">
        <v>10815.7</v>
      </c>
    </row>
    <row r="1141" spans="2:45" s="1" customFormat="1" ht="14.25" x14ac:dyDescent="0.2">
      <c r="B1141" s="31" t="s">
        <v>4794</v>
      </c>
      <c r="C1141" s="32" t="s">
        <v>1685</v>
      </c>
      <c r="D1141" s="31" t="s">
        <v>1686</v>
      </c>
      <c r="E1141" s="31" t="s">
        <v>13</v>
      </c>
      <c r="F1141" s="31" t="s">
        <v>11</v>
      </c>
      <c r="G1141" s="31" t="s">
        <v>19</v>
      </c>
      <c r="H1141" s="31" t="s">
        <v>132</v>
      </c>
      <c r="I1141" s="31" t="s">
        <v>10</v>
      </c>
      <c r="J1141" s="31" t="s">
        <v>21</v>
      </c>
      <c r="K1141" s="31" t="s">
        <v>1687</v>
      </c>
      <c r="L1141" s="33">
        <v>875</v>
      </c>
      <c r="M1141" s="150">
        <v>43515.250001</v>
      </c>
      <c r="N1141" s="34">
        <v>-68139</v>
      </c>
      <c r="O1141" s="34">
        <v>41937.888682625955</v>
      </c>
      <c r="P1141" s="30">
        <v>10110.250001</v>
      </c>
      <c r="Q1141" s="35">
        <v>4023.6000260000001</v>
      </c>
      <c r="R1141" s="36">
        <v>0</v>
      </c>
      <c r="S1141" s="36">
        <v>1269.2170925719158</v>
      </c>
      <c r="T1141" s="36">
        <v>24017.726675045236</v>
      </c>
      <c r="U1141" s="37">
        <v>25287.080127543144</v>
      </c>
      <c r="V1141" s="38">
        <v>29310.680153543144</v>
      </c>
      <c r="W1141" s="34">
        <v>39420.930154543144</v>
      </c>
      <c r="X1141" s="34">
        <v>31294.385660197877</v>
      </c>
      <c r="Y1141" s="33">
        <v>8126.5444943452676</v>
      </c>
      <c r="Z1141" s="144">
        <v>0</v>
      </c>
      <c r="AA1141" s="34">
        <v>1109.7155245156841</v>
      </c>
      <c r="AB1141" s="34">
        <v>6934.4908200937198</v>
      </c>
      <c r="AC1141" s="34">
        <v>3667.75</v>
      </c>
      <c r="AD1141" s="34">
        <v>0</v>
      </c>
      <c r="AE1141" s="34">
        <v>1087.78</v>
      </c>
      <c r="AF1141" s="34">
        <v>12799.736344609404</v>
      </c>
      <c r="AG1141" s="136">
        <v>41711</v>
      </c>
      <c r="AH1141" s="34">
        <v>41711</v>
      </c>
      <c r="AI1141" s="34">
        <v>5176</v>
      </c>
      <c r="AJ1141" s="34">
        <v>5176</v>
      </c>
      <c r="AK1141" s="34">
        <v>0</v>
      </c>
      <c r="AL1141" s="34">
        <v>36535</v>
      </c>
      <c r="AM1141" s="34">
        <v>36535</v>
      </c>
      <c r="AN1141" s="34">
        <v>0</v>
      </c>
      <c r="AO1141" s="34">
        <v>10110.250001</v>
      </c>
      <c r="AP1141" s="34">
        <v>10110.250001</v>
      </c>
      <c r="AQ1141" s="34">
        <v>0</v>
      </c>
      <c r="AR1141" s="34">
        <v>-68139</v>
      </c>
      <c r="AS1141" s="34">
        <v>0</v>
      </c>
    </row>
    <row r="1142" spans="2:45" s="1" customFormat="1" ht="14.25" x14ac:dyDescent="0.2">
      <c r="B1142" s="31" t="s">
        <v>4794</v>
      </c>
      <c r="C1142" s="32" t="s">
        <v>4341</v>
      </c>
      <c r="D1142" s="31" t="s">
        <v>4342</v>
      </c>
      <c r="E1142" s="31" t="s">
        <v>13</v>
      </c>
      <c r="F1142" s="31" t="s">
        <v>11</v>
      </c>
      <c r="G1142" s="31" t="s">
        <v>19</v>
      </c>
      <c r="H1142" s="31" t="s">
        <v>132</v>
      </c>
      <c r="I1142" s="31" t="s">
        <v>10</v>
      </c>
      <c r="J1142" s="31" t="s">
        <v>12</v>
      </c>
      <c r="K1142" s="31" t="s">
        <v>4343</v>
      </c>
      <c r="L1142" s="33">
        <v>2455</v>
      </c>
      <c r="M1142" s="150">
        <v>44190.221167000003</v>
      </c>
      <c r="N1142" s="34">
        <v>58084</v>
      </c>
      <c r="O1142" s="34">
        <v>0</v>
      </c>
      <c r="P1142" s="30">
        <v>71138.221167000011</v>
      </c>
      <c r="Q1142" s="35">
        <v>0</v>
      </c>
      <c r="R1142" s="36">
        <v>0</v>
      </c>
      <c r="S1142" s="36">
        <v>0</v>
      </c>
      <c r="T1142" s="36">
        <v>4910</v>
      </c>
      <c r="U1142" s="37">
        <v>4910.0264771908687</v>
      </c>
      <c r="V1142" s="38">
        <v>4910.0264771908687</v>
      </c>
      <c r="W1142" s="34">
        <v>76048.24764419088</v>
      </c>
      <c r="X1142" s="34">
        <v>0</v>
      </c>
      <c r="Y1142" s="33">
        <v>76048.24764419088</v>
      </c>
      <c r="Z1142" s="144">
        <v>0</v>
      </c>
      <c r="AA1142" s="34">
        <v>2000.2249135119296</v>
      </c>
      <c r="AB1142" s="34">
        <v>17137.182348457056</v>
      </c>
      <c r="AC1142" s="34">
        <v>10290.66</v>
      </c>
      <c r="AD1142" s="34">
        <v>2169.35</v>
      </c>
      <c r="AE1142" s="34">
        <v>1944.33</v>
      </c>
      <c r="AF1142" s="34">
        <v>33541.747261968987</v>
      </c>
      <c r="AG1142" s="136">
        <v>32080</v>
      </c>
      <c r="AH1142" s="34">
        <v>32080</v>
      </c>
      <c r="AI1142" s="34">
        <v>0</v>
      </c>
      <c r="AJ1142" s="34">
        <v>0</v>
      </c>
      <c r="AK1142" s="34">
        <v>0</v>
      </c>
      <c r="AL1142" s="34">
        <v>32080</v>
      </c>
      <c r="AM1142" s="34">
        <v>32080</v>
      </c>
      <c r="AN1142" s="34">
        <v>0</v>
      </c>
      <c r="AO1142" s="34">
        <v>71138.221167000011</v>
      </c>
      <c r="AP1142" s="34">
        <v>71138.221167000011</v>
      </c>
      <c r="AQ1142" s="34">
        <v>0</v>
      </c>
      <c r="AR1142" s="34">
        <v>58084</v>
      </c>
      <c r="AS1142" s="34">
        <v>0</v>
      </c>
    </row>
    <row r="1143" spans="2:45" s="1" customFormat="1" ht="14.25" x14ac:dyDescent="0.2">
      <c r="B1143" s="31" t="s">
        <v>4794</v>
      </c>
      <c r="C1143" s="32" t="s">
        <v>1160</v>
      </c>
      <c r="D1143" s="31" t="s">
        <v>1161</v>
      </c>
      <c r="E1143" s="31" t="s">
        <v>13</v>
      </c>
      <c r="F1143" s="31" t="s">
        <v>11</v>
      </c>
      <c r="G1143" s="31" t="s">
        <v>19</v>
      </c>
      <c r="H1143" s="31" t="s">
        <v>132</v>
      </c>
      <c r="I1143" s="31" t="s">
        <v>10</v>
      </c>
      <c r="J1143" s="31" t="s">
        <v>14</v>
      </c>
      <c r="K1143" s="31" t="s">
        <v>1162</v>
      </c>
      <c r="L1143" s="33">
        <v>8791</v>
      </c>
      <c r="M1143" s="150">
        <v>336315.20490000001</v>
      </c>
      <c r="N1143" s="34">
        <v>-181445</v>
      </c>
      <c r="O1143" s="34">
        <v>94692.857044670542</v>
      </c>
      <c r="P1143" s="30">
        <v>97810.204900000012</v>
      </c>
      <c r="Q1143" s="35">
        <v>23393.250628999998</v>
      </c>
      <c r="R1143" s="36">
        <v>0</v>
      </c>
      <c r="S1143" s="36">
        <v>14367.550710862661</v>
      </c>
      <c r="T1143" s="36">
        <v>3214.4492891373393</v>
      </c>
      <c r="U1143" s="37">
        <v>17582.094810991824</v>
      </c>
      <c r="V1143" s="38">
        <v>40975.345439991826</v>
      </c>
      <c r="W1143" s="34">
        <v>138785.55033999184</v>
      </c>
      <c r="X1143" s="34">
        <v>26939.157582862652</v>
      </c>
      <c r="Y1143" s="33">
        <v>111846.39275712919</v>
      </c>
      <c r="Z1143" s="144">
        <v>0</v>
      </c>
      <c r="AA1143" s="34">
        <v>31704.05376373708</v>
      </c>
      <c r="AB1143" s="34">
        <v>55683.583582677333</v>
      </c>
      <c r="AC1143" s="34">
        <v>36849.35</v>
      </c>
      <c r="AD1143" s="34">
        <v>1415</v>
      </c>
      <c r="AE1143" s="34">
        <v>0</v>
      </c>
      <c r="AF1143" s="34">
        <v>125651.98734641442</v>
      </c>
      <c r="AG1143" s="136">
        <v>164958</v>
      </c>
      <c r="AH1143" s="34">
        <v>192108</v>
      </c>
      <c r="AI1143" s="34">
        <v>0</v>
      </c>
      <c r="AJ1143" s="34">
        <v>27150</v>
      </c>
      <c r="AK1143" s="34">
        <v>27150</v>
      </c>
      <c r="AL1143" s="34">
        <v>164958</v>
      </c>
      <c r="AM1143" s="34">
        <v>164958</v>
      </c>
      <c r="AN1143" s="34">
        <v>0</v>
      </c>
      <c r="AO1143" s="34">
        <v>97810.204900000012</v>
      </c>
      <c r="AP1143" s="34">
        <v>70660.204900000012</v>
      </c>
      <c r="AQ1143" s="34">
        <v>27150</v>
      </c>
      <c r="AR1143" s="34">
        <v>-181445</v>
      </c>
      <c r="AS1143" s="34">
        <v>0</v>
      </c>
    </row>
    <row r="1144" spans="2:45" s="1" customFormat="1" ht="14.25" x14ac:dyDescent="0.2">
      <c r="B1144" s="31" t="s">
        <v>4794</v>
      </c>
      <c r="C1144" s="32" t="s">
        <v>2950</v>
      </c>
      <c r="D1144" s="31" t="s">
        <v>2951</v>
      </c>
      <c r="E1144" s="31" t="s">
        <v>13</v>
      </c>
      <c r="F1144" s="31" t="s">
        <v>11</v>
      </c>
      <c r="G1144" s="31" t="s">
        <v>19</v>
      </c>
      <c r="H1144" s="31" t="s">
        <v>132</v>
      </c>
      <c r="I1144" s="31" t="s">
        <v>10</v>
      </c>
      <c r="J1144" s="31" t="s">
        <v>14</v>
      </c>
      <c r="K1144" s="31" t="s">
        <v>2952</v>
      </c>
      <c r="L1144" s="33">
        <v>6878</v>
      </c>
      <c r="M1144" s="150">
        <v>193121.21360100002</v>
      </c>
      <c r="N1144" s="34">
        <v>25139.3</v>
      </c>
      <c r="O1144" s="34">
        <v>0</v>
      </c>
      <c r="P1144" s="30">
        <v>250324.51360100001</v>
      </c>
      <c r="Q1144" s="35">
        <v>15464.899155999999</v>
      </c>
      <c r="R1144" s="36">
        <v>0</v>
      </c>
      <c r="S1144" s="36">
        <v>14327.085630862644</v>
      </c>
      <c r="T1144" s="36">
        <v>-30.862806978700974</v>
      </c>
      <c r="U1144" s="37">
        <v>14296.299916311724</v>
      </c>
      <c r="V1144" s="38">
        <v>29761.199072311723</v>
      </c>
      <c r="W1144" s="34">
        <v>280085.71267331176</v>
      </c>
      <c r="X1144" s="34">
        <v>26863.285557862604</v>
      </c>
      <c r="Y1144" s="33">
        <v>253222.42711544916</v>
      </c>
      <c r="Z1144" s="144">
        <v>0</v>
      </c>
      <c r="AA1144" s="34">
        <v>3688.3521319527895</v>
      </c>
      <c r="AB1144" s="34">
        <v>39416.00722106122</v>
      </c>
      <c r="AC1144" s="34">
        <v>28830.6</v>
      </c>
      <c r="AD1144" s="34">
        <v>3730.8297548020009</v>
      </c>
      <c r="AE1144" s="34">
        <v>0</v>
      </c>
      <c r="AF1144" s="34">
        <v>75665.789107816017</v>
      </c>
      <c r="AG1144" s="136">
        <v>88767</v>
      </c>
      <c r="AH1144" s="34">
        <v>88767</v>
      </c>
      <c r="AI1144" s="34">
        <v>0</v>
      </c>
      <c r="AJ1144" s="34">
        <v>0</v>
      </c>
      <c r="AK1144" s="34">
        <v>0</v>
      </c>
      <c r="AL1144" s="34">
        <v>88767</v>
      </c>
      <c r="AM1144" s="34">
        <v>88767</v>
      </c>
      <c r="AN1144" s="34">
        <v>0</v>
      </c>
      <c r="AO1144" s="34">
        <v>250324.51360100001</v>
      </c>
      <c r="AP1144" s="34">
        <v>250324.51360100001</v>
      </c>
      <c r="AQ1144" s="34">
        <v>0</v>
      </c>
      <c r="AR1144" s="34">
        <v>1571</v>
      </c>
      <c r="AS1144" s="34">
        <v>23568.3</v>
      </c>
    </row>
    <row r="1145" spans="2:45" s="1" customFormat="1" ht="14.25" x14ac:dyDescent="0.2">
      <c r="B1145" s="31" t="s">
        <v>4794</v>
      </c>
      <c r="C1145" s="32" t="s">
        <v>241</v>
      </c>
      <c r="D1145" s="31" t="s">
        <v>242</v>
      </c>
      <c r="E1145" s="31" t="s">
        <v>13</v>
      </c>
      <c r="F1145" s="31" t="s">
        <v>11</v>
      </c>
      <c r="G1145" s="31" t="s">
        <v>19</v>
      </c>
      <c r="H1145" s="31" t="s">
        <v>132</v>
      </c>
      <c r="I1145" s="31" t="s">
        <v>10</v>
      </c>
      <c r="J1145" s="31" t="s">
        <v>21</v>
      </c>
      <c r="K1145" s="31" t="s">
        <v>243</v>
      </c>
      <c r="L1145" s="33">
        <v>726</v>
      </c>
      <c r="M1145" s="150">
        <v>25002.230055</v>
      </c>
      <c r="N1145" s="34">
        <v>3740</v>
      </c>
      <c r="O1145" s="34">
        <v>0</v>
      </c>
      <c r="P1145" s="30">
        <v>26127.236055000001</v>
      </c>
      <c r="Q1145" s="35">
        <v>589.43103599999995</v>
      </c>
      <c r="R1145" s="36">
        <v>0</v>
      </c>
      <c r="S1145" s="36">
        <v>480.0026445716129</v>
      </c>
      <c r="T1145" s="36">
        <v>971.9973554283871</v>
      </c>
      <c r="U1145" s="37">
        <v>1452.0078299146926</v>
      </c>
      <c r="V1145" s="38">
        <v>2041.4388659146925</v>
      </c>
      <c r="W1145" s="34">
        <v>28168.674920914695</v>
      </c>
      <c r="X1145" s="34">
        <v>900.00495857161513</v>
      </c>
      <c r="Y1145" s="33">
        <v>27268.66996234308</v>
      </c>
      <c r="Z1145" s="144">
        <v>0</v>
      </c>
      <c r="AA1145" s="34">
        <v>614.08801663672432</v>
      </c>
      <c r="AB1145" s="34">
        <v>3435.179612881931</v>
      </c>
      <c r="AC1145" s="34">
        <v>3043.18</v>
      </c>
      <c r="AD1145" s="34">
        <v>104</v>
      </c>
      <c r="AE1145" s="34">
        <v>0</v>
      </c>
      <c r="AF1145" s="34">
        <v>7196.447629518655</v>
      </c>
      <c r="AG1145" s="136">
        <v>0</v>
      </c>
      <c r="AH1145" s="34">
        <v>7101.0059999999994</v>
      </c>
      <c r="AI1145" s="34">
        <v>0</v>
      </c>
      <c r="AJ1145" s="34">
        <v>0</v>
      </c>
      <c r="AK1145" s="34">
        <v>0</v>
      </c>
      <c r="AL1145" s="34">
        <v>0</v>
      </c>
      <c r="AM1145" s="34">
        <v>7101.0059999999994</v>
      </c>
      <c r="AN1145" s="34">
        <v>7101.0059999999994</v>
      </c>
      <c r="AO1145" s="34">
        <v>26127.236055000001</v>
      </c>
      <c r="AP1145" s="34">
        <v>19026.230055</v>
      </c>
      <c r="AQ1145" s="34">
        <v>7101.0060000000012</v>
      </c>
      <c r="AR1145" s="34">
        <v>3740</v>
      </c>
      <c r="AS1145" s="34">
        <v>0</v>
      </c>
    </row>
    <row r="1146" spans="2:45" s="1" customFormat="1" ht="14.25" x14ac:dyDescent="0.2">
      <c r="B1146" s="31" t="s">
        <v>4794</v>
      </c>
      <c r="C1146" s="32" t="s">
        <v>3787</v>
      </c>
      <c r="D1146" s="31" t="s">
        <v>3788</v>
      </c>
      <c r="E1146" s="31" t="s">
        <v>13</v>
      </c>
      <c r="F1146" s="31" t="s">
        <v>11</v>
      </c>
      <c r="G1146" s="31" t="s">
        <v>19</v>
      </c>
      <c r="H1146" s="31" t="s">
        <v>132</v>
      </c>
      <c r="I1146" s="31" t="s">
        <v>10</v>
      </c>
      <c r="J1146" s="31" t="s">
        <v>14</v>
      </c>
      <c r="K1146" s="31" t="s">
        <v>3789</v>
      </c>
      <c r="L1146" s="33">
        <v>6665</v>
      </c>
      <c r="M1146" s="150">
        <v>298932.83202199999</v>
      </c>
      <c r="N1146" s="34">
        <v>-359054.6</v>
      </c>
      <c r="O1146" s="34">
        <v>315803.57105140848</v>
      </c>
      <c r="P1146" s="30">
        <v>-59895.422977999988</v>
      </c>
      <c r="Q1146" s="35">
        <v>20863.775442999999</v>
      </c>
      <c r="R1146" s="36">
        <v>59895.422977999988</v>
      </c>
      <c r="S1146" s="36">
        <v>9932.2382937180992</v>
      </c>
      <c r="T1146" s="36">
        <v>251936.46225105479</v>
      </c>
      <c r="U1146" s="37">
        <v>321765.85863684886</v>
      </c>
      <c r="V1146" s="38">
        <v>342629.63407984888</v>
      </c>
      <c r="W1146" s="34">
        <v>342629.63407984888</v>
      </c>
      <c r="X1146" s="34">
        <v>322253.45091612655</v>
      </c>
      <c r="Y1146" s="33">
        <v>20376.183163722337</v>
      </c>
      <c r="Z1146" s="144">
        <v>0</v>
      </c>
      <c r="AA1146" s="34">
        <v>30181.54640793788</v>
      </c>
      <c r="AB1146" s="34">
        <v>65038.422383029661</v>
      </c>
      <c r="AC1146" s="34">
        <v>27937.77</v>
      </c>
      <c r="AD1146" s="34">
        <v>10055.516348125</v>
      </c>
      <c r="AE1146" s="34">
        <v>1238.55</v>
      </c>
      <c r="AF1146" s="34">
        <v>134451.80513909252</v>
      </c>
      <c r="AG1146" s="136">
        <v>21040</v>
      </c>
      <c r="AH1146" s="34">
        <v>80268.345000000001</v>
      </c>
      <c r="AI1146" s="34">
        <v>0</v>
      </c>
      <c r="AJ1146" s="34">
        <v>7000</v>
      </c>
      <c r="AK1146" s="34">
        <v>7000</v>
      </c>
      <c r="AL1146" s="34">
        <v>21040</v>
      </c>
      <c r="AM1146" s="34">
        <v>73268.345000000001</v>
      </c>
      <c r="AN1146" s="34">
        <v>52228.345000000001</v>
      </c>
      <c r="AO1146" s="34">
        <v>-59895.422977999988</v>
      </c>
      <c r="AP1146" s="34">
        <v>-119123.76797799999</v>
      </c>
      <c r="AQ1146" s="34">
        <v>59228.345000000001</v>
      </c>
      <c r="AR1146" s="34">
        <v>-359634</v>
      </c>
      <c r="AS1146" s="34">
        <v>579.40000000002328</v>
      </c>
    </row>
    <row r="1147" spans="2:45" s="1" customFormat="1" ht="14.25" x14ac:dyDescent="0.2">
      <c r="B1147" s="31" t="s">
        <v>4794</v>
      </c>
      <c r="C1147" s="32" t="s">
        <v>874</v>
      </c>
      <c r="D1147" s="31" t="s">
        <v>875</v>
      </c>
      <c r="E1147" s="31" t="s">
        <v>13</v>
      </c>
      <c r="F1147" s="31" t="s">
        <v>11</v>
      </c>
      <c r="G1147" s="31" t="s">
        <v>19</v>
      </c>
      <c r="H1147" s="31" t="s">
        <v>132</v>
      </c>
      <c r="I1147" s="31" t="s">
        <v>10</v>
      </c>
      <c r="J1147" s="31" t="s">
        <v>12</v>
      </c>
      <c r="K1147" s="31" t="s">
        <v>876</v>
      </c>
      <c r="L1147" s="33">
        <v>1038</v>
      </c>
      <c r="M1147" s="150">
        <v>46827.079786000002</v>
      </c>
      <c r="N1147" s="34">
        <v>-8035</v>
      </c>
      <c r="O1147" s="34">
        <v>3710.5999999999995</v>
      </c>
      <c r="P1147" s="30">
        <v>52706.699785999997</v>
      </c>
      <c r="Q1147" s="35">
        <v>2316.7312040000002</v>
      </c>
      <c r="R1147" s="36">
        <v>0</v>
      </c>
      <c r="S1147" s="36">
        <v>667.93934400025648</v>
      </c>
      <c r="T1147" s="36">
        <v>1408.0606559997436</v>
      </c>
      <c r="U1147" s="37">
        <v>2076.0111948367094</v>
      </c>
      <c r="V1147" s="38">
        <v>4392.74239883671</v>
      </c>
      <c r="W1147" s="34">
        <v>57099.442184836706</v>
      </c>
      <c r="X1147" s="34">
        <v>1252.3862700002501</v>
      </c>
      <c r="Y1147" s="33">
        <v>55847.055914836455</v>
      </c>
      <c r="Z1147" s="144">
        <v>0</v>
      </c>
      <c r="AA1147" s="34">
        <v>1317.8659778458368</v>
      </c>
      <c r="AB1147" s="34">
        <v>6561.0466352720432</v>
      </c>
      <c r="AC1147" s="34">
        <v>4351</v>
      </c>
      <c r="AD1147" s="34">
        <v>256.5</v>
      </c>
      <c r="AE1147" s="34">
        <v>0</v>
      </c>
      <c r="AF1147" s="34">
        <v>12486.41261311788</v>
      </c>
      <c r="AG1147" s="136">
        <v>0</v>
      </c>
      <c r="AH1147" s="34">
        <v>15939.619999999999</v>
      </c>
      <c r="AI1147" s="34">
        <v>0</v>
      </c>
      <c r="AJ1147" s="34">
        <v>4324.4000000000005</v>
      </c>
      <c r="AK1147" s="34">
        <v>4324.4000000000005</v>
      </c>
      <c r="AL1147" s="34">
        <v>0</v>
      </c>
      <c r="AM1147" s="34">
        <v>11615.22</v>
      </c>
      <c r="AN1147" s="34">
        <v>11615.22</v>
      </c>
      <c r="AO1147" s="34">
        <v>52706.699785999997</v>
      </c>
      <c r="AP1147" s="34">
        <v>36767.079785999995</v>
      </c>
      <c r="AQ1147" s="34">
        <v>15939.619999999995</v>
      </c>
      <c r="AR1147" s="34">
        <v>-19256</v>
      </c>
      <c r="AS1147" s="34">
        <v>11221</v>
      </c>
    </row>
    <row r="1148" spans="2:45" s="1" customFormat="1" ht="14.25" x14ac:dyDescent="0.2">
      <c r="B1148" s="31" t="s">
        <v>4794</v>
      </c>
      <c r="C1148" s="32" t="s">
        <v>535</v>
      </c>
      <c r="D1148" s="31" t="s">
        <v>536</v>
      </c>
      <c r="E1148" s="31" t="s">
        <v>13</v>
      </c>
      <c r="F1148" s="31" t="s">
        <v>11</v>
      </c>
      <c r="G1148" s="31" t="s">
        <v>19</v>
      </c>
      <c r="H1148" s="31" t="s">
        <v>132</v>
      </c>
      <c r="I1148" s="31" t="s">
        <v>10</v>
      </c>
      <c r="J1148" s="31" t="s">
        <v>12</v>
      </c>
      <c r="K1148" s="31" t="s">
        <v>537</v>
      </c>
      <c r="L1148" s="33">
        <v>1105</v>
      </c>
      <c r="M1148" s="150">
        <v>28697.035633</v>
      </c>
      <c r="N1148" s="34">
        <v>-136622</v>
      </c>
      <c r="O1148" s="34">
        <v>131715.46998699769</v>
      </c>
      <c r="P1148" s="30">
        <v>-93215.310803700006</v>
      </c>
      <c r="Q1148" s="35">
        <v>1647.2931980000001</v>
      </c>
      <c r="R1148" s="36">
        <v>93215.310803700006</v>
      </c>
      <c r="S1148" s="36">
        <v>1882.2724845721514</v>
      </c>
      <c r="T1148" s="36">
        <v>105750.36624786616</v>
      </c>
      <c r="U1148" s="37">
        <v>200849.03260935529</v>
      </c>
      <c r="V1148" s="38">
        <v>202496.32580735529</v>
      </c>
      <c r="W1148" s="34">
        <v>202496.32580735529</v>
      </c>
      <c r="X1148" s="34">
        <v>135244.42612156985</v>
      </c>
      <c r="Y1148" s="33">
        <v>67251.899685785436</v>
      </c>
      <c r="Z1148" s="144">
        <v>0</v>
      </c>
      <c r="AA1148" s="34">
        <v>574.73466265042691</v>
      </c>
      <c r="AB1148" s="34">
        <v>11306.196689767088</v>
      </c>
      <c r="AC1148" s="34">
        <v>4631.84</v>
      </c>
      <c r="AD1148" s="34">
        <v>0</v>
      </c>
      <c r="AE1148" s="34">
        <v>0</v>
      </c>
      <c r="AF1148" s="34">
        <v>16512.771352417516</v>
      </c>
      <c r="AG1148" s="136">
        <v>0</v>
      </c>
      <c r="AH1148" s="34">
        <v>15234.653563299998</v>
      </c>
      <c r="AI1148" s="34">
        <v>0</v>
      </c>
      <c r="AJ1148" s="34">
        <v>2869.7035633</v>
      </c>
      <c r="AK1148" s="34">
        <v>2869.7035633</v>
      </c>
      <c r="AL1148" s="34">
        <v>0</v>
      </c>
      <c r="AM1148" s="34">
        <v>12364.949999999999</v>
      </c>
      <c r="AN1148" s="34">
        <v>12364.949999999999</v>
      </c>
      <c r="AO1148" s="34">
        <v>-93215.310803700006</v>
      </c>
      <c r="AP1148" s="34">
        <v>-108449.96436700001</v>
      </c>
      <c r="AQ1148" s="34">
        <v>15234.653563300002</v>
      </c>
      <c r="AR1148" s="34">
        <v>-136622</v>
      </c>
      <c r="AS1148" s="34">
        <v>0</v>
      </c>
    </row>
    <row r="1149" spans="2:45" s="1" customFormat="1" ht="14.25" x14ac:dyDescent="0.2">
      <c r="B1149" s="31" t="s">
        <v>4794</v>
      </c>
      <c r="C1149" s="32" t="s">
        <v>271</v>
      </c>
      <c r="D1149" s="31" t="s">
        <v>272</v>
      </c>
      <c r="E1149" s="31" t="s">
        <v>13</v>
      </c>
      <c r="F1149" s="31" t="s">
        <v>11</v>
      </c>
      <c r="G1149" s="31" t="s">
        <v>19</v>
      </c>
      <c r="H1149" s="31" t="s">
        <v>132</v>
      </c>
      <c r="I1149" s="31" t="s">
        <v>10</v>
      </c>
      <c r="J1149" s="31" t="s">
        <v>21</v>
      </c>
      <c r="K1149" s="31" t="s">
        <v>273</v>
      </c>
      <c r="L1149" s="33">
        <v>531</v>
      </c>
      <c r="M1149" s="150">
        <v>23936.333379</v>
      </c>
      <c r="N1149" s="34">
        <v>-11404</v>
      </c>
      <c r="O1149" s="34">
        <v>9916.2000000000007</v>
      </c>
      <c r="P1149" s="30">
        <v>21208.133378999999</v>
      </c>
      <c r="Q1149" s="35">
        <v>826.95311300000003</v>
      </c>
      <c r="R1149" s="36">
        <v>0</v>
      </c>
      <c r="S1149" s="36">
        <v>526.54237485734507</v>
      </c>
      <c r="T1149" s="36">
        <v>535.45762514265493</v>
      </c>
      <c r="U1149" s="37">
        <v>1062.0057268384323</v>
      </c>
      <c r="V1149" s="38">
        <v>1888.9588398384324</v>
      </c>
      <c r="W1149" s="34">
        <v>23097.092218838432</v>
      </c>
      <c r="X1149" s="34">
        <v>987.26695285734604</v>
      </c>
      <c r="Y1149" s="33">
        <v>22109.825265981086</v>
      </c>
      <c r="Z1149" s="144">
        <v>0</v>
      </c>
      <c r="AA1149" s="34">
        <v>928.11026583828175</v>
      </c>
      <c r="AB1149" s="34">
        <v>2536.6301921777995</v>
      </c>
      <c r="AC1149" s="34">
        <v>2856.79</v>
      </c>
      <c r="AD1149" s="34">
        <v>56</v>
      </c>
      <c r="AE1149" s="34">
        <v>0</v>
      </c>
      <c r="AF1149" s="34">
        <v>6377.530458016081</v>
      </c>
      <c r="AG1149" s="136">
        <v>7188</v>
      </c>
      <c r="AH1149" s="34">
        <v>8675.7999999999993</v>
      </c>
      <c r="AI1149" s="34">
        <v>0</v>
      </c>
      <c r="AJ1149" s="34">
        <v>1487.8000000000002</v>
      </c>
      <c r="AK1149" s="34">
        <v>1487.8000000000002</v>
      </c>
      <c r="AL1149" s="34">
        <v>7188</v>
      </c>
      <c r="AM1149" s="34">
        <v>7188</v>
      </c>
      <c r="AN1149" s="34">
        <v>0</v>
      </c>
      <c r="AO1149" s="34">
        <v>21208.133378999999</v>
      </c>
      <c r="AP1149" s="34">
        <v>19720.333379</v>
      </c>
      <c r="AQ1149" s="34">
        <v>1487.7999999999993</v>
      </c>
      <c r="AR1149" s="34">
        <v>-11404</v>
      </c>
      <c r="AS1149" s="34">
        <v>0</v>
      </c>
    </row>
    <row r="1150" spans="2:45" s="1" customFormat="1" ht="14.25" x14ac:dyDescent="0.2">
      <c r="B1150" s="31" t="s">
        <v>4794</v>
      </c>
      <c r="C1150" s="32" t="s">
        <v>3016</v>
      </c>
      <c r="D1150" s="31" t="s">
        <v>3017</v>
      </c>
      <c r="E1150" s="31" t="s">
        <v>13</v>
      </c>
      <c r="F1150" s="31" t="s">
        <v>11</v>
      </c>
      <c r="G1150" s="31" t="s">
        <v>19</v>
      </c>
      <c r="H1150" s="31" t="s">
        <v>132</v>
      </c>
      <c r="I1150" s="31" t="s">
        <v>10</v>
      </c>
      <c r="J1150" s="31" t="s">
        <v>14</v>
      </c>
      <c r="K1150" s="31" t="s">
        <v>3018</v>
      </c>
      <c r="L1150" s="33">
        <v>6698</v>
      </c>
      <c r="M1150" s="150">
        <v>214223.647921</v>
      </c>
      <c r="N1150" s="34">
        <v>-113057.1</v>
      </c>
      <c r="O1150" s="34">
        <v>76191.022917808907</v>
      </c>
      <c r="P1150" s="30">
        <v>241808.54792099999</v>
      </c>
      <c r="Q1150" s="35">
        <v>14006.199060000001</v>
      </c>
      <c r="R1150" s="36">
        <v>0</v>
      </c>
      <c r="S1150" s="36">
        <v>9148.1110948606565</v>
      </c>
      <c r="T1150" s="36">
        <v>4247.8889051393435</v>
      </c>
      <c r="U1150" s="37">
        <v>13396.072237973294</v>
      </c>
      <c r="V1150" s="38">
        <v>27402.271297973297</v>
      </c>
      <c r="W1150" s="34">
        <v>269210.81921897328</v>
      </c>
      <c r="X1150" s="34">
        <v>17152.708302860614</v>
      </c>
      <c r="Y1150" s="33">
        <v>252058.11091611267</v>
      </c>
      <c r="Z1150" s="144">
        <v>0</v>
      </c>
      <c r="AA1150" s="34">
        <v>7550.3945606076322</v>
      </c>
      <c r="AB1150" s="34">
        <v>32746.353190535319</v>
      </c>
      <c r="AC1150" s="34">
        <v>28076.09</v>
      </c>
      <c r="AD1150" s="34">
        <v>5503.2590883881994</v>
      </c>
      <c r="AE1150" s="34">
        <v>0</v>
      </c>
      <c r="AF1150" s="34">
        <v>73876.09683953115</v>
      </c>
      <c r="AG1150" s="136">
        <v>184891</v>
      </c>
      <c r="AH1150" s="34">
        <v>184891</v>
      </c>
      <c r="AI1150" s="34">
        <v>16229</v>
      </c>
      <c r="AJ1150" s="34">
        <v>16229</v>
      </c>
      <c r="AK1150" s="34">
        <v>0</v>
      </c>
      <c r="AL1150" s="34">
        <v>168662</v>
      </c>
      <c r="AM1150" s="34">
        <v>168662</v>
      </c>
      <c r="AN1150" s="34">
        <v>0</v>
      </c>
      <c r="AO1150" s="34">
        <v>241808.54792099999</v>
      </c>
      <c r="AP1150" s="34">
        <v>241808.54792099999</v>
      </c>
      <c r="AQ1150" s="34">
        <v>0</v>
      </c>
      <c r="AR1150" s="34">
        <v>-113636</v>
      </c>
      <c r="AS1150" s="34">
        <v>578.89999999999418</v>
      </c>
    </row>
    <row r="1151" spans="2:45" s="1" customFormat="1" ht="14.25" x14ac:dyDescent="0.2">
      <c r="B1151" s="31" t="s">
        <v>4794</v>
      </c>
      <c r="C1151" s="32" t="s">
        <v>2792</v>
      </c>
      <c r="D1151" s="31" t="s">
        <v>2793</v>
      </c>
      <c r="E1151" s="31" t="s">
        <v>13</v>
      </c>
      <c r="F1151" s="31" t="s">
        <v>11</v>
      </c>
      <c r="G1151" s="31" t="s">
        <v>19</v>
      </c>
      <c r="H1151" s="31" t="s">
        <v>132</v>
      </c>
      <c r="I1151" s="31" t="s">
        <v>10</v>
      </c>
      <c r="J1151" s="31" t="s">
        <v>21</v>
      </c>
      <c r="K1151" s="31" t="s">
        <v>2794</v>
      </c>
      <c r="L1151" s="33">
        <v>226</v>
      </c>
      <c r="M1151" s="150">
        <v>7283.4912330000006</v>
      </c>
      <c r="N1151" s="34">
        <v>-7222</v>
      </c>
      <c r="O1151" s="34">
        <v>6493.6508766999996</v>
      </c>
      <c r="P1151" s="30">
        <v>3000.3463563000005</v>
      </c>
      <c r="Q1151" s="35">
        <v>829.44708400000002</v>
      </c>
      <c r="R1151" s="36">
        <v>0</v>
      </c>
      <c r="S1151" s="36">
        <v>73.510982857171086</v>
      </c>
      <c r="T1151" s="36">
        <v>2248.9714257128558</v>
      </c>
      <c r="U1151" s="37">
        <v>2322.4949325639213</v>
      </c>
      <c r="V1151" s="38">
        <v>3151.9420165639212</v>
      </c>
      <c r="W1151" s="34">
        <v>6152.2883728639217</v>
      </c>
      <c r="X1151" s="34">
        <v>2866.0126392571697</v>
      </c>
      <c r="Y1151" s="33">
        <v>3286.2757336067521</v>
      </c>
      <c r="Z1151" s="144">
        <v>0</v>
      </c>
      <c r="AA1151" s="34">
        <v>3464.6096664473375</v>
      </c>
      <c r="AB1151" s="34">
        <v>2105.5374879733886</v>
      </c>
      <c r="AC1151" s="34">
        <v>1759.4</v>
      </c>
      <c r="AD1151" s="34">
        <v>261</v>
      </c>
      <c r="AE1151" s="34">
        <v>0</v>
      </c>
      <c r="AF1151" s="34">
        <v>7590.5471544207267</v>
      </c>
      <c r="AG1151" s="136">
        <v>0</v>
      </c>
      <c r="AH1151" s="34">
        <v>2938.8551232999998</v>
      </c>
      <c r="AI1151" s="34">
        <v>0</v>
      </c>
      <c r="AJ1151" s="34">
        <v>728.34912330000009</v>
      </c>
      <c r="AK1151" s="34">
        <v>728.34912330000009</v>
      </c>
      <c r="AL1151" s="34">
        <v>0</v>
      </c>
      <c r="AM1151" s="34">
        <v>2210.5059999999999</v>
      </c>
      <c r="AN1151" s="34">
        <v>2210.5059999999999</v>
      </c>
      <c r="AO1151" s="34">
        <v>3000.3463563000005</v>
      </c>
      <c r="AP1151" s="34">
        <v>61.491233000000648</v>
      </c>
      <c r="AQ1151" s="34">
        <v>2938.8551232999998</v>
      </c>
      <c r="AR1151" s="34">
        <v>-7222</v>
      </c>
      <c r="AS1151" s="34">
        <v>0</v>
      </c>
    </row>
    <row r="1152" spans="2:45" s="1" customFormat="1" ht="14.25" x14ac:dyDescent="0.2">
      <c r="B1152" s="31" t="s">
        <v>4794</v>
      </c>
      <c r="C1152" s="32" t="s">
        <v>2536</v>
      </c>
      <c r="D1152" s="31" t="s">
        <v>2537</v>
      </c>
      <c r="E1152" s="31" t="s">
        <v>13</v>
      </c>
      <c r="F1152" s="31" t="s">
        <v>11</v>
      </c>
      <c r="G1152" s="31" t="s">
        <v>19</v>
      </c>
      <c r="H1152" s="31" t="s">
        <v>132</v>
      </c>
      <c r="I1152" s="31" t="s">
        <v>10</v>
      </c>
      <c r="J1152" s="31" t="s">
        <v>12</v>
      </c>
      <c r="K1152" s="31" t="s">
        <v>2538</v>
      </c>
      <c r="L1152" s="33">
        <v>2233</v>
      </c>
      <c r="M1152" s="150">
        <v>85140.701715000003</v>
      </c>
      <c r="N1152" s="34">
        <v>-76292</v>
      </c>
      <c r="O1152" s="34">
        <v>18742.96466468049</v>
      </c>
      <c r="P1152" s="30">
        <v>53047.401715</v>
      </c>
      <c r="Q1152" s="35">
        <v>3899.5277420000002</v>
      </c>
      <c r="R1152" s="36">
        <v>0</v>
      </c>
      <c r="S1152" s="36">
        <v>1420.7525062862601</v>
      </c>
      <c r="T1152" s="36">
        <v>3045.2474937137399</v>
      </c>
      <c r="U1152" s="37">
        <v>4466.0240829194336</v>
      </c>
      <c r="V1152" s="38">
        <v>8365.5518249194338</v>
      </c>
      <c r="W1152" s="34">
        <v>61412.953539919436</v>
      </c>
      <c r="X1152" s="34">
        <v>2663.9109492862699</v>
      </c>
      <c r="Y1152" s="33">
        <v>58749.042590633166</v>
      </c>
      <c r="Z1152" s="144">
        <v>0</v>
      </c>
      <c r="AA1152" s="34">
        <v>3700.9417932881688</v>
      </c>
      <c r="AB1152" s="34">
        <v>8151.5054076856068</v>
      </c>
      <c r="AC1152" s="34">
        <v>9919.61</v>
      </c>
      <c r="AD1152" s="34">
        <v>87.62433519999999</v>
      </c>
      <c r="AE1152" s="34">
        <v>0</v>
      </c>
      <c r="AF1152" s="34">
        <v>21859.681536173775</v>
      </c>
      <c r="AG1152" s="136">
        <v>50120</v>
      </c>
      <c r="AH1152" s="34">
        <v>55821.7</v>
      </c>
      <c r="AI1152" s="34">
        <v>0</v>
      </c>
      <c r="AJ1152" s="34">
        <v>5701.7000000000007</v>
      </c>
      <c r="AK1152" s="34">
        <v>5701.7000000000007</v>
      </c>
      <c r="AL1152" s="34">
        <v>50120</v>
      </c>
      <c r="AM1152" s="34">
        <v>50120</v>
      </c>
      <c r="AN1152" s="34">
        <v>0</v>
      </c>
      <c r="AO1152" s="34">
        <v>53047.401715</v>
      </c>
      <c r="AP1152" s="34">
        <v>47345.701715000003</v>
      </c>
      <c r="AQ1152" s="34">
        <v>5701.6999999999971</v>
      </c>
      <c r="AR1152" s="34">
        <v>-76292</v>
      </c>
      <c r="AS1152" s="34">
        <v>0</v>
      </c>
    </row>
    <row r="1153" spans="2:45" s="1" customFormat="1" ht="14.25" x14ac:dyDescent="0.2">
      <c r="B1153" s="31" t="s">
        <v>4794</v>
      </c>
      <c r="C1153" s="32" t="s">
        <v>2643</v>
      </c>
      <c r="D1153" s="31" t="s">
        <v>2644</v>
      </c>
      <c r="E1153" s="31" t="s">
        <v>13</v>
      </c>
      <c r="F1153" s="31" t="s">
        <v>11</v>
      </c>
      <c r="G1153" s="31" t="s">
        <v>19</v>
      </c>
      <c r="H1153" s="31" t="s">
        <v>132</v>
      </c>
      <c r="I1153" s="31" t="s">
        <v>10</v>
      </c>
      <c r="J1153" s="31" t="s">
        <v>21</v>
      </c>
      <c r="K1153" s="31" t="s">
        <v>2645</v>
      </c>
      <c r="L1153" s="33">
        <v>179</v>
      </c>
      <c r="M1153" s="150">
        <v>5686.5342959999998</v>
      </c>
      <c r="N1153" s="34">
        <v>1689</v>
      </c>
      <c r="O1153" s="34">
        <v>0</v>
      </c>
      <c r="P1153" s="30">
        <v>8511.3332959999989</v>
      </c>
      <c r="Q1153" s="35">
        <v>724.42799100000002</v>
      </c>
      <c r="R1153" s="36">
        <v>0</v>
      </c>
      <c r="S1153" s="36">
        <v>259.37356228581388</v>
      </c>
      <c r="T1153" s="36">
        <v>98.626437714186125</v>
      </c>
      <c r="U1153" s="37">
        <v>358.00193051615702</v>
      </c>
      <c r="V1153" s="38">
        <v>1082.429921516157</v>
      </c>
      <c r="W1153" s="34">
        <v>9593.7632175161561</v>
      </c>
      <c r="X1153" s="34">
        <v>486.32542928581279</v>
      </c>
      <c r="Y1153" s="33">
        <v>9107.4377882303434</v>
      </c>
      <c r="Z1153" s="144">
        <v>0</v>
      </c>
      <c r="AA1153" s="34">
        <v>1735.6789657179042</v>
      </c>
      <c r="AB1153" s="34">
        <v>1118.9660239614668</v>
      </c>
      <c r="AC1153" s="34">
        <v>1699.35</v>
      </c>
      <c r="AD1153" s="34">
        <v>299.97266140799996</v>
      </c>
      <c r="AE1153" s="34">
        <v>0</v>
      </c>
      <c r="AF1153" s="34">
        <v>4853.9676510873715</v>
      </c>
      <c r="AG1153" s="136">
        <v>0</v>
      </c>
      <c r="AH1153" s="34">
        <v>1750.7989999999998</v>
      </c>
      <c r="AI1153" s="34">
        <v>0</v>
      </c>
      <c r="AJ1153" s="34">
        <v>0</v>
      </c>
      <c r="AK1153" s="34">
        <v>0</v>
      </c>
      <c r="AL1153" s="34">
        <v>0</v>
      </c>
      <c r="AM1153" s="34">
        <v>1750.7989999999998</v>
      </c>
      <c r="AN1153" s="34">
        <v>1750.7989999999998</v>
      </c>
      <c r="AO1153" s="34">
        <v>8511.3332959999989</v>
      </c>
      <c r="AP1153" s="34">
        <v>6760.5342959999989</v>
      </c>
      <c r="AQ1153" s="34">
        <v>1750.7989999999991</v>
      </c>
      <c r="AR1153" s="34">
        <v>1689</v>
      </c>
      <c r="AS1153" s="34">
        <v>0</v>
      </c>
    </row>
    <row r="1154" spans="2:45" s="1" customFormat="1" ht="14.25" x14ac:dyDescent="0.2">
      <c r="B1154" s="31" t="s">
        <v>4794</v>
      </c>
      <c r="C1154" s="32" t="s">
        <v>1818</v>
      </c>
      <c r="D1154" s="31" t="s">
        <v>1819</v>
      </c>
      <c r="E1154" s="31" t="s">
        <v>13</v>
      </c>
      <c r="F1154" s="31" t="s">
        <v>11</v>
      </c>
      <c r="G1154" s="31" t="s">
        <v>19</v>
      </c>
      <c r="H1154" s="31" t="s">
        <v>132</v>
      </c>
      <c r="I1154" s="31" t="s">
        <v>10</v>
      </c>
      <c r="J1154" s="31" t="s">
        <v>21</v>
      </c>
      <c r="K1154" s="31" t="s">
        <v>1820</v>
      </c>
      <c r="L1154" s="33">
        <v>704</v>
      </c>
      <c r="M1154" s="150">
        <v>26582.858041</v>
      </c>
      <c r="N1154" s="34">
        <v>-31415</v>
      </c>
      <c r="O1154" s="34">
        <v>29288.7</v>
      </c>
      <c r="P1154" s="30">
        <v>-8367.0179590000007</v>
      </c>
      <c r="Q1154" s="35">
        <v>1569.9320130000001</v>
      </c>
      <c r="R1154" s="36">
        <v>8367.0179590000007</v>
      </c>
      <c r="S1154" s="36">
        <v>0</v>
      </c>
      <c r="T1154" s="36">
        <v>22864.561739806122</v>
      </c>
      <c r="U1154" s="37">
        <v>31231.748115200586</v>
      </c>
      <c r="V1154" s="38">
        <v>32801.680128200584</v>
      </c>
      <c r="W1154" s="34">
        <v>32801.680128200584</v>
      </c>
      <c r="X1154" s="34">
        <v>27718.767987000003</v>
      </c>
      <c r="Y1154" s="33">
        <v>5082.9121412005807</v>
      </c>
      <c r="Z1154" s="144">
        <v>0</v>
      </c>
      <c r="AA1154" s="34">
        <v>1541.5656023115093</v>
      </c>
      <c r="AB1154" s="34">
        <v>4228.3155061370389</v>
      </c>
      <c r="AC1154" s="34">
        <v>4020.16</v>
      </c>
      <c r="AD1154" s="34">
        <v>0</v>
      </c>
      <c r="AE1154" s="34">
        <v>0</v>
      </c>
      <c r="AF1154" s="34">
        <v>9790.0411084485477</v>
      </c>
      <c r="AG1154" s="136">
        <v>0</v>
      </c>
      <c r="AH1154" s="34">
        <v>9012.1239999999998</v>
      </c>
      <c r="AI1154" s="34">
        <v>0</v>
      </c>
      <c r="AJ1154" s="34">
        <v>2126.3000000000002</v>
      </c>
      <c r="AK1154" s="34">
        <v>2126.3000000000002</v>
      </c>
      <c r="AL1154" s="34">
        <v>0</v>
      </c>
      <c r="AM1154" s="34">
        <v>6885.8239999999987</v>
      </c>
      <c r="AN1154" s="34">
        <v>6885.8239999999987</v>
      </c>
      <c r="AO1154" s="34">
        <v>-8367.0179590000007</v>
      </c>
      <c r="AP1154" s="34">
        <v>-17379.141959</v>
      </c>
      <c r="AQ1154" s="34">
        <v>9012.1239999999998</v>
      </c>
      <c r="AR1154" s="34">
        <v>-31415</v>
      </c>
      <c r="AS1154" s="34">
        <v>0</v>
      </c>
    </row>
    <row r="1155" spans="2:45" s="1" customFormat="1" ht="14.25" x14ac:dyDescent="0.2">
      <c r="B1155" s="31" t="s">
        <v>4794</v>
      </c>
      <c r="C1155" s="32" t="s">
        <v>748</v>
      </c>
      <c r="D1155" s="31" t="s">
        <v>749</v>
      </c>
      <c r="E1155" s="31" t="s">
        <v>13</v>
      </c>
      <c r="F1155" s="31" t="s">
        <v>11</v>
      </c>
      <c r="G1155" s="31" t="s">
        <v>19</v>
      </c>
      <c r="H1155" s="31" t="s">
        <v>132</v>
      </c>
      <c r="I1155" s="31" t="s">
        <v>10</v>
      </c>
      <c r="J1155" s="31" t="s">
        <v>14</v>
      </c>
      <c r="K1155" s="31" t="s">
        <v>750</v>
      </c>
      <c r="L1155" s="33">
        <v>5434</v>
      </c>
      <c r="M1155" s="150">
        <v>182979.83873600001</v>
      </c>
      <c r="N1155" s="34">
        <v>-434959</v>
      </c>
      <c r="O1155" s="34">
        <v>133738.05965948885</v>
      </c>
      <c r="P1155" s="30">
        <v>8868.7387360000284</v>
      </c>
      <c r="Q1155" s="35">
        <v>13277.786157</v>
      </c>
      <c r="R1155" s="36">
        <v>0</v>
      </c>
      <c r="S1155" s="36">
        <v>3336.9748697155678</v>
      </c>
      <c r="T1155" s="36">
        <v>96068.712467139965</v>
      </c>
      <c r="U1155" s="37">
        <v>99406.223382345765</v>
      </c>
      <c r="V1155" s="38">
        <v>112684.00953934576</v>
      </c>
      <c r="W1155" s="34">
        <v>121552.74827534579</v>
      </c>
      <c r="X1155" s="34">
        <v>120768.2156582044</v>
      </c>
      <c r="Y1155" s="33">
        <v>784.5326171413908</v>
      </c>
      <c r="Z1155" s="144">
        <v>0</v>
      </c>
      <c r="AA1155" s="34">
        <v>5570.2035953592176</v>
      </c>
      <c r="AB1155" s="34">
        <v>20012.640601014613</v>
      </c>
      <c r="AC1155" s="34">
        <v>22777.77</v>
      </c>
      <c r="AD1155" s="34">
        <v>3448.9514432875003</v>
      </c>
      <c r="AE1155" s="34">
        <v>3971.46</v>
      </c>
      <c r="AF1155" s="34">
        <v>55781.025639661333</v>
      </c>
      <c r="AG1155" s="136">
        <v>303569</v>
      </c>
      <c r="AH1155" s="34">
        <v>312761.90000000002</v>
      </c>
      <c r="AI1155" s="34">
        <v>0</v>
      </c>
      <c r="AJ1155" s="34">
        <v>9192.9</v>
      </c>
      <c r="AK1155" s="34">
        <v>9192.9</v>
      </c>
      <c r="AL1155" s="34">
        <v>303569</v>
      </c>
      <c r="AM1155" s="34">
        <v>303569</v>
      </c>
      <c r="AN1155" s="34">
        <v>0</v>
      </c>
      <c r="AO1155" s="34">
        <v>8868.7387360000284</v>
      </c>
      <c r="AP1155" s="34">
        <v>-324.1612639999712</v>
      </c>
      <c r="AQ1155" s="34">
        <v>9192.9000000000015</v>
      </c>
      <c r="AR1155" s="34">
        <v>-434959</v>
      </c>
      <c r="AS1155" s="34">
        <v>0</v>
      </c>
    </row>
    <row r="1156" spans="2:45" s="1" customFormat="1" ht="14.25" x14ac:dyDescent="0.2">
      <c r="B1156" s="31" t="s">
        <v>4794</v>
      </c>
      <c r="C1156" s="32" t="s">
        <v>644</v>
      </c>
      <c r="D1156" s="31" t="s">
        <v>645</v>
      </c>
      <c r="E1156" s="31" t="s">
        <v>13</v>
      </c>
      <c r="F1156" s="31" t="s">
        <v>11</v>
      </c>
      <c r="G1156" s="31" t="s">
        <v>19</v>
      </c>
      <c r="H1156" s="31" t="s">
        <v>132</v>
      </c>
      <c r="I1156" s="31" t="s">
        <v>10</v>
      </c>
      <c r="J1156" s="31" t="s">
        <v>12</v>
      </c>
      <c r="K1156" s="31" t="s">
        <v>646</v>
      </c>
      <c r="L1156" s="33">
        <v>1178</v>
      </c>
      <c r="M1156" s="150">
        <v>50969.076141999998</v>
      </c>
      <c r="N1156" s="34">
        <v>-81512</v>
      </c>
      <c r="O1156" s="34">
        <v>63430.288734972382</v>
      </c>
      <c r="P1156" s="30">
        <v>-8254.3238580000034</v>
      </c>
      <c r="Q1156" s="35">
        <v>1879.3444340000001</v>
      </c>
      <c r="R1156" s="36">
        <v>8254.3238580000034</v>
      </c>
      <c r="S1156" s="36">
        <v>1054.6050560004051</v>
      </c>
      <c r="T1156" s="36">
        <v>53262.834856972382</v>
      </c>
      <c r="U1156" s="37">
        <v>62572.101189411151</v>
      </c>
      <c r="V1156" s="38">
        <v>64451.445623411149</v>
      </c>
      <c r="W1156" s="34">
        <v>64451.445623411149</v>
      </c>
      <c r="X1156" s="34">
        <v>64451.108204972792</v>
      </c>
      <c r="Y1156" s="33">
        <v>0.33741843835741747</v>
      </c>
      <c r="Z1156" s="144">
        <v>0</v>
      </c>
      <c r="AA1156" s="34">
        <v>1848.167524783446</v>
      </c>
      <c r="AB1156" s="34">
        <v>6402.1636293988449</v>
      </c>
      <c r="AC1156" s="34">
        <v>4937.84</v>
      </c>
      <c r="AD1156" s="34">
        <v>5498.5279104000001</v>
      </c>
      <c r="AE1156" s="34">
        <v>10677.74</v>
      </c>
      <c r="AF1156" s="34">
        <v>29364.439064582293</v>
      </c>
      <c r="AG1156" s="136">
        <v>19566</v>
      </c>
      <c r="AH1156" s="34">
        <v>22288.6</v>
      </c>
      <c r="AI1156" s="34">
        <v>0</v>
      </c>
      <c r="AJ1156" s="34">
        <v>2722.6000000000004</v>
      </c>
      <c r="AK1156" s="34">
        <v>2722.6000000000004</v>
      </c>
      <c r="AL1156" s="34">
        <v>19566</v>
      </c>
      <c r="AM1156" s="34">
        <v>19566</v>
      </c>
      <c r="AN1156" s="34">
        <v>0</v>
      </c>
      <c r="AO1156" s="34">
        <v>-8254.3238580000034</v>
      </c>
      <c r="AP1156" s="34">
        <v>-10976.923858000004</v>
      </c>
      <c r="AQ1156" s="34">
        <v>2722.6000000000004</v>
      </c>
      <c r="AR1156" s="34">
        <v>-81512</v>
      </c>
      <c r="AS1156" s="34">
        <v>0</v>
      </c>
    </row>
    <row r="1157" spans="2:45" s="1" customFormat="1" ht="14.25" x14ac:dyDescent="0.2">
      <c r="B1157" s="31" t="s">
        <v>4794</v>
      </c>
      <c r="C1157" s="32" t="s">
        <v>1562</v>
      </c>
      <c r="D1157" s="31" t="s">
        <v>1563</v>
      </c>
      <c r="E1157" s="31" t="s">
        <v>13</v>
      </c>
      <c r="F1157" s="31" t="s">
        <v>11</v>
      </c>
      <c r="G1157" s="31" t="s">
        <v>19</v>
      </c>
      <c r="H1157" s="31" t="s">
        <v>132</v>
      </c>
      <c r="I1157" s="31" t="s">
        <v>10</v>
      </c>
      <c r="J1157" s="31" t="s">
        <v>12</v>
      </c>
      <c r="K1157" s="31" t="s">
        <v>1564</v>
      </c>
      <c r="L1157" s="33">
        <v>3915</v>
      </c>
      <c r="M1157" s="150">
        <v>90558.91544099999</v>
      </c>
      <c r="N1157" s="34">
        <v>-35256.97</v>
      </c>
      <c r="O1157" s="34">
        <v>897.5787216868116</v>
      </c>
      <c r="P1157" s="30">
        <v>28475.795440999995</v>
      </c>
      <c r="Q1157" s="35">
        <v>4439.8635020000002</v>
      </c>
      <c r="R1157" s="36">
        <v>0</v>
      </c>
      <c r="S1157" s="36">
        <v>4567.2364514303254</v>
      </c>
      <c r="T1157" s="36">
        <v>3262.7635485696746</v>
      </c>
      <c r="U1157" s="37">
        <v>7830.0422233003064</v>
      </c>
      <c r="V1157" s="38">
        <v>12269.905725300307</v>
      </c>
      <c r="W1157" s="34">
        <v>40745.7011663003</v>
      </c>
      <c r="X1157" s="34">
        <v>8563.568346430322</v>
      </c>
      <c r="Y1157" s="33">
        <v>32182.132819869978</v>
      </c>
      <c r="Z1157" s="144">
        <v>0</v>
      </c>
      <c r="AA1157" s="34">
        <v>7374.1519793903226</v>
      </c>
      <c r="AB1157" s="34">
        <v>16177.591916945654</v>
      </c>
      <c r="AC1157" s="34">
        <v>19293.93</v>
      </c>
      <c r="AD1157" s="34">
        <v>2371.006841934</v>
      </c>
      <c r="AE1157" s="34">
        <v>0</v>
      </c>
      <c r="AF1157" s="34">
        <v>45216.680738269977</v>
      </c>
      <c r="AG1157" s="136">
        <v>6735</v>
      </c>
      <c r="AH1157" s="34">
        <v>51008.85</v>
      </c>
      <c r="AI1157" s="34">
        <v>0</v>
      </c>
      <c r="AJ1157" s="34">
        <v>7200</v>
      </c>
      <c r="AK1157" s="34">
        <v>7200</v>
      </c>
      <c r="AL1157" s="34">
        <v>6735</v>
      </c>
      <c r="AM1157" s="34">
        <v>43808.85</v>
      </c>
      <c r="AN1157" s="34">
        <v>37073.85</v>
      </c>
      <c r="AO1157" s="34">
        <v>28475.795440999995</v>
      </c>
      <c r="AP1157" s="34">
        <v>-15798.054559000004</v>
      </c>
      <c r="AQ1157" s="34">
        <v>44273.850000000006</v>
      </c>
      <c r="AR1157" s="34">
        <v>-35256.97</v>
      </c>
      <c r="AS1157" s="34">
        <v>0</v>
      </c>
    </row>
    <row r="1158" spans="2:45" s="1" customFormat="1" ht="14.25" x14ac:dyDescent="0.2">
      <c r="B1158" s="31" t="s">
        <v>4794</v>
      </c>
      <c r="C1158" s="32" t="s">
        <v>3991</v>
      </c>
      <c r="D1158" s="31" t="s">
        <v>3992</v>
      </c>
      <c r="E1158" s="31" t="s">
        <v>13</v>
      </c>
      <c r="F1158" s="31" t="s">
        <v>11</v>
      </c>
      <c r="G1158" s="31" t="s">
        <v>19</v>
      </c>
      <c r="H1158" s="31" t="s">
        <v>132</v>
      </c>
      <c r="I1158" s="31" t="s">
        <v>10</v>
      </c>
      <c r="J1158" s="31" t="s">
        <v>12</v>
      </c>
      <c r="K1158" s="31" t="s">
        <v>3993</v>
      </c>
      <c r="L1158" s="33">
        <v>1298</v>
      </c>
      <c r="M1158" s="150">
        <v>56227.758955999998</v>
      </c>
      <c r="N1158" s="34">
        <v>-28561</v>
      </c>
      <c r="O1158" s="34">
        <v>13975.286933286201</v>
      </c>
      <c r="P1158" s="30">
        <v>47691.378956</v>
      </c>
      <c r="Q1158" s="35">
        <v>1801.9245559999999</v>
      </c>
      <c r="R1158" s="36">
        <v>0</v>
      </c>
      <c r="S1158" s="36">
        <v>611.103187428806</v>
      </c>
      <c r="T1158" s="36">
        <v>1984.896812571194</v>
      </c>
      <c r="U1158" s="37">
        <v>2596.0139989383897</v>
      </c>
      <c r="V1158" s="38">
        <v>4397.9385549383896</v>
      </c>
      <c r="W1158" s="34">
        <v>52089.317510938388</v>
      </c>
      <c r="X1158" s="34">
        <v>1145.8184764288089</v>
      </c>
      <c r="Y1158" s="33">
        <v>50943.499034509579</v>
      </c>
      <c r="Z1158" s="144">
        <v>0</v>
      </c>
      <c r="AA1158" s="34">
        <v>741.8570672407136</v>
      </c>
      <c r="AB1158" s="34">
        <v>8079.7546113039261</v>
      </c>
      <c r="AC1158" s="34">
        <v>5440.84</v>
      </c>
      <c r="AD1158" s="34">
        <v>1432.7317915624999</v>
      </c>
      <c r="AE1158" s="34">
        <v>0</v>
      </c>
      <c r="AF1158" s="34">
        <v>15695.183470107138</v>
      </c>
      <c r="AG1158" s="136">
        <v>0</v>
      </c>
      <c r="AH1158" s="34">
        <v>20024.62</v>
      </c>
      <c r="AI1158" s="34">
        <v>0</v>
      </c>
      <c r="AJ1158" s="34">
        <v>5500</v>
      </c>
      <c r="AK1158" s="34">
        <v>5500</v>
      </c>
      <c r="AL1158" s="34">
        <v>0</v>
      </c>
      <c r="AM1158" s="34">
        <v>14524.619999999999</v>
      </c>
      <c r="AN1158" s="34">
        <v>14524.619999999999</v>
      </c>
      <c r="AO1158" s="34">
        <v>47691.378956</v>
      </c>
      <c r="AP1158" s="34">
        <v>27666.758956000001</v>
      </c>
      <c r="AQ1158" s="34">
        <v>20024.619999999995</v>
      </c>
      <c r="AR1158" s="34">
        <v>-28561</v>
      </c>
      <c r="AS1158" s="34">
        <v>0</v>
      </c>
    </row>
    <row r="1159" spans="2:45" s="1" customFormat="1" ht="14.25" x14ac:dyDescent="0.2">
      <c r="B1159" s="31" t="s">
        <v>4794</v>
      </c>
      <c r="C1159" s="32" t="s">
        <v>2685</v>
      </c>
      <c r="D1159" s="31" t="s">
        <v>2686</v>
      </c>
      <c r="E1159" s="31" t="s">
        <v>13</v>
      </c>
      <c r="F1159" s="31" t="s">
        <v>11</v>
      </c>
      <c r="G1159" s="31" t="s">
        <v>19</v>
      </c>
      <c r="H1159" s="31" t="s">
        <v>132</v>
      </c>
      <c r="I1159" s="31" t="s">
        <v>10</v>
      </c>
      <c r="J1159" s="31" t="s">
        <v>14</v>
      </c>
      <c r="K1159" s="31" t="s">
        <v>2687</v>
      </c>
      <c r="L1159" s="33">
        <v>5367</v>
      </c>
      <c r="M1159" s="150">
        <v>314997.64327400003</v>
      </c>
      <c r="N1159" s="34">
        <v>-444287.08</v>
      </c>
      <c r="O1159" s="34">
        <v>239019.89890391877</v>
      </c>
      <c r="P1159" s="30">
        <v>27252.463274000009</v>
      </c>
      <c r="Q1159" s="35">
        <v>30088.489550999999</v>
      </c>
      <c r="R1159" s="36">
        <v>0</v>
      </c>
      <c r="S1159" s="36">
        <v>9982.6652914324059</v>
      </c>
      <c r="T1159" s="36">
        <v>158992.78863020404</v>
      </c>
      <c r="U1159" s="37">
        <v>168976.36512231783</v>
      </c>
      <c r="V1159" s="38">
        <v>199064.85467331784</v>
      </c>
      <c r="W1159" s="34">
        <v>226317.31794731785</v>
      </c>
      <c r="X1159" s="34">
        <v>209131.27563035119</v>
      </c>
      <c r="Y1159" s="33">
        <v>17186.042316966661</v>
      </c>
      <c r="Z1159" s="144">
        <v>0</v>
      </c>
      <c r="AA1159" s="34">
        <v>9072.8015469566108</v>
      </c>
      <c r="AB1159" s="34">
        <v>34882.303927157707</v>
      </c>
      <c r="AC1159" s="34">
        <v>22496.92</v>
      </c>
      <c r="AD1159" s="34">
        <v>1546.0049999999997</v>
      </c>
      <c r="AE1159" s="34">
        <v>0</v>
      </c>
      <c r="AF1159" s="34">
        <v>67998.030474114319</v>
      </c>
      <c r="AG1159" s="136">
        <v>184781</v>
      </c>
      <c r="AH1159" s="34">
        <v>200174.9</v>
      </c>
      <c r="AI1159" s="34">
        <v>0</v>
      </c>
      <c r="AJ1159" s="34">
        <v>15393.900000000001</v>
      </c>
      <c r="AK1159" s="34">
        <v>15393.900000000001</v>
      </c>
      <c r="AL1159" s="34">
        <v>184781</v>
      </c>
      <c r="AM1159" s="34">
        <v>184781</v>
      </c>
      <c r="AN1159" s="34">
        <v>0</v>
      </c>
      <c r="AO1159" s="34">
        <v>27252.463274000009</v>
      </c>
      <c r="AP1159" s="34">
        <v>11858.563274000007</v>
      </c>
      <c r="AQ1159" s="34">
        <v>15393.900000000001</v>
      </c>
      <c r="AR1159" s="34">
        <v>-444287.08</v>
      </c>
      <c r="AS1159" s="34">
        <v>0</v>
      </c>
    </row>
    <row r="1160" spans="2:45" s="1" customFormat="1" ht="14.25" x14ac:dyDescent="0.2">
      <c r="B1160" s="31" t="s">
        <v>4794</v>
      </c>
      <c r="C1160" s="32" t="s">
        <v>2272</v>
      </c>
      <c r="D1160" s="31" t="s">
        <v>2273</v>
      </c>
      <c r="E1160" s="31" t="s">
        <v>13</v>
      </c>
      <c r="F1160" s="31" t="s">
        <v>11</v>
      </c>
      <c r="G1160" s="31" t="s">
        <v>19</v>
      </c>
      <c r="H1160" s="31" t="s">
        <v>132</v>
      </c>
      <c r="I1160" s="31" t="s">
        <v>10</v>
      </c>
      <c r="J1160" s="31" t="s">
        <v>21</v>
      </c>
      <c r="K1160" s="31" t="s">
        <v>2274</v>
      </c>
      <c r="L1160" s="33">
        <v>955</v>
      </c>
      <c r="M1160" s="150">
        <v>46355.359263999999</v>
      </c>
      <c r="N1160" s="34">
        <v>-18298</v>
      </c>
      <c r="O1160" s="34">
        <v>13294.746245755246</v>
      </c>
      <c r="P1160" s="30">
        <v>29765.359263999999</v>
      </c>
      <c r="Q1160" s="35">
        <v>1738.118669</v>
      </c>
      <c r="R1160" s="36">
        <v>0</v>
      </c>
      <c r="S1160" s="36">
        <v>712.63529257170217</v>
      </c>
      <c r="T1160" s="36">
        <v>1197.3647074282978</v>
      </c>
      <c r="U1160" s="37">
        <v>1910.0102996811727</v>
      </c>
      <c r="V1160" s="38">
        <v>3648.1289686811724</v>
      </c>
      <c r="W1160" s="34">
        <v>33413.488232681171</v>
      </c>
      <c r="X1160" s="34">
        <v>1336.1911735717003</v>
      </c>
      <c r="Y1160" s="33">
        <v>32077.297059109471</v>
      </c>
      <c r="Z1160" s="144">
        <v>0</v>
      </c>
      <c r="AA1160" s="34">
        <v>1240.0199336806627</v>
      </c>
      <c r="AB1160" s="34">
        <v>11132.95716866172</v>
      </c>
      <c r="AC1160" s="34">
        <v>4003.09</v>
      </c>
      <c r="AD1160" s="34">
        <v>786.52499999999998</v>
      </c>
      <c r="AE1160" s="34">
        <v>0</v>
      </c>
      <c r="AF1160" s="34">
        <v>17162.592102342383</v>
      </c>
      <c r="AG1160" s="136">
        <v>14071</v>
      </c>
      <c r="AH1160" s="34">
        <v>16338</v>
      </c>
      <c r="AI1160" s="34">
        <v>0</v>
      </c>
      <c r="AJ1160" s="34">
        <v>2267</v>
      </c>
      <c r="AK1160" s="34">
        <v>2267</v>
      </c>
      <c r="AL1160" s="34">
        <v>14071</v>
      </c>
      <c r="AM1160" s="34">
        <v>14071</v>
      </c>
      <c r="AN1160" s="34">
        <v>0</v>
      </c>
      <c r="AO1160" s="34">
        <v>29765.359263999999</v>
      </c>
      <c r="AP1160" s="34">
        <v>27498.359263999999</v>
      </c>
      <c r="AQ1160" s="34">
        <v>2267</v>
      </c>
      <c r="AR1160" s="34">
        <v>-18298</v>
      </c>
      <c r="AS1160" s="34">
        <v>0</v>
      </c>
    </row>
    <row r="1161" spans="2:45" s="1" customFormat="1" ht="14.25" x14ac:dyDescent="0.2">
      <c r="B1161" s="31" t="s">
        <v>4794</v>
      </c>
      <c r="C1161" s="32" t="s">
        <v>1940</v>
      </c>
      <c r="D1161" s="31" t="s">
        <v>1941</v>
      </c>
      <c r="E1161" s="31" t="s">
        <v>13</v>
      </c>
      <c r="F1161" s="31" t="s">
        <v>11</v>
      </c>
      <c r="G1161" s="31" t="s">
        <v>19</v>
      </c>
      <c r="H1161" s="31" t="s">
        <v>132</v>
      </c>
      <c r="I1161" s="31" t="s">
        <v>10</v>
      </c>
      <c r="J1161" s="31" t="s">
        <v>12</v>
      </c>
      <c r="K1161" s="31" t="s">
        <v>1942</v>
      </c>
      <c r="L1161" s="33">
        <v>1074</v>
      </c>
      <c r="M1161" s="150">
        <v>36708.31626</v>
      </c>
      <c r="N1161" s="34">
        <v>14292</v>
      </c>
      <c r="O1161" s="34">
        <v>0</v>
      </c>
      <c r="P1161" s="30">
        <v>63018.37625999999</v>
      </c>
      <c r="Q1161" s="35">
        <v>271.33587499999999</v>
      </c>
      <c r="R1161" s="36">
        <v>0</v>
      </c>
      <c r="S1161" s="36">
        <v>310.04077028583333</v>
      </c>
      <c r="T1161" s="36">
        <v>1837.9592297141667</v>
      </c>
      <c r="U1161" s="37">
        <v>2148.0115830969421</v>
      </c>
      <c r="V1161" s="38">
        <v>2419.3474580969423</v>
      </c>
      <c r="W1161" s="34">
        <v>65437.723718096931</v>
      </c>
      <c r="X1161" s="34">
        <v>581.32644428584172</v>
      </c>
      <c r="Y1161" s="33">
        <v>64856.39727381109</v>
      </c>
      <c r="Z1161" s="144">
        <v>0</v>
      </c>
      <c r="AA1161" s="34">
        <v>1507.932308951988</v>
      </c>
      <c r="AB1161" s="34">
        <v>7650.6719781309139</v>
      </c>
      <c r="AC1161" s="34">
        <v>4765.6399999999994</v>
      </c>
      <c r="AD1161" s="34">
        <v>489.25</v>
      </c>
      <c r="AE1161" s="34">
        <v>1968.1</v>
      </c>
      <c r="AF1161" s="34">
        <v>16381.594287082902</v>
      </c>
      <c r="AG1161" s="136">
        <v>2511</v>
      </c>
      <c r="AH1161" s="34">
        <v>12018.06</v>
      </c>
      <c r="AI1161" s="34">
        <v>0</v>
      </c>
      <c r="AJ1161" s="34">
        <v>0</v>
      </c>
      <c r="AK1161" s="34">
        <v>0</v>
      </c>
      <c r="AL1161" s="34">
        <v>2511</v>
      </c>
      <c r="AM1161" s="34">
        <v>12018.06</v>
      </c>
      <c r="AN1161" s="34">
        <v>9507.06</v>
      </c>
      <c r="AO1161" s="34">
        <v>63018.37625999999</v>
      </c>
      <c r="AP1161" s="34">
        <v>53511.316259999992</v>
      </c>
      <c r="AQ1161" s="34">
        <v>9507.0599999999977</v>
      </c>
      <c r="AR1161" s="34">
        <v>14292</v>
      </c>
      <c r="AS1161" s="34">
        <v>0</v>
      </c>
    </row>
    <row r="1162" spans="2:45" s="1" customFormat="1" ht="14.25" x14ac:dyDescent="0.2">
      <c r="B1162" s="31" t="s">
        <v>4794</v>
      </c>
      <c r="C1162" s="32" t="s">
        <v>1211</v>
      </c>
      <c r="D1162" s="31" t="s">
        <v>1212</v>
      </c>
      <c r="E1162" s="31" t="s">
        <v>13</v>
      </c>
      <c r="F1162" s="31" t="s">
        <v>11</v>
      </c>
      <c r="G1162" s="31" t="s">
        <v>19</v>
      </c>
      <c r="H1162" s="31" t="s">
        <v>132</v>
      </c>
      <c r="I1162" s="31" t="s">
        <v>10</v>
      </c>
      <c r="J1162" s="31" t="s">
        <v>12</v>
      </c>
      <c r="K1162" s="31" t="s">
        <v>1213</v>
      </c>
      <c r="L1162" s="33">
        <v>1573</v>
      </c>
      <c r="M1162" s="150">
        <v>45436.351906000004</v>
      </c>
      <c r="N1162" s="34">
        <v>26022</v>
      </c>
      <c r="O1162" s="34">
        <v>0</v>
      </c>
      <c r="P1162" s="30">
        <v>88416.351905999996</v>
      </c>
      <c r="Q1162" s="35">
        <v>608.80920200000003</v>
      </c>
      <c r="R1162" s="36">
        <v>0</v>
      </c>
      <c r="S1162" s="36">
        <v>0</v>
      </c>
      <c r="T1162" s="36">
        <v>3146</v>
      </c>
      <c r="U1162" s="37">
        <v>3146.0169648151677</v>
      </c>
      <c r="V1162" s="38">
        <v>3754.8261668151677</v>
      </c>
      <c r="W1162" s="34">
        <v>92171.178072815164</v>
      </c>
      <c r="X1162" s="34">
        <v>0</v>
      </c>
      <c r="Y1162" s="33">
        <v>92171.178072815164</v>
      </c>
      <c r="Z1162" s="144">
        <v>0</v>
      </c>
      <c r="AA1162" s="34">
        <v>2890.281833726744</v>
      </c>
      <c r="AB1162" s="34">
        <v>7196.1893564702232</v>
      </c>
      <c r="AC1162" s="34">
        <v>6593.56</v>
      </c>
      <c r="AD1162" s="34">
        <v>0</v>
      </c>
      <c r="AE1162" s="34">
        <v>107.91</v>
      </c>
      <c r="AF1162" s="34">
        <v>16787.941190196969</v>
      </c>
      <c r="AG1162" s="136">
        <v>41484</v>
      </c>
      <c r="AH1162" s="34">
        <v>41484</v>
      </c>
      <c r="AI1162" s="34">
        <v>0</v>
      </c>
      <c r="AJ1162" s="34">
        <v>0</v>
      </c>
      <c r="AK1162" s="34">
        <v>0</v>
      </c>
      <c r="AL1162" s="34">
        <v>41484</v>
      </c>
      <c r="AM1162" s="34">
        <v>41484</v>
      </c>
      <c r="AN1162" s="34">
        <v>0</v>
      </c>
      <c r="AO1162" s="34">
        <v>88416.351905999996</v>
      </c>
      <c r="AP1162" s="34">
        <v>88416.351905999996</v>
      </c>
      <c r="AQ1162" s="34">
        <v>0</v>
      </c>
      <c r="AR1162" s="34">
        <v>26022</v>
      </c>
      <c r="AS1162" s="34">
        <v>0</v>
      </c>
    </row>
    <row r="1163" spans="2:45" s="1" customFormat="1" ht="14.25" x14ac:dyDescent="0.2">
      <c r="B1163" s="31" t="s">
        <v>4794</v>
      </c>
      <c r="C1163" s="32" t="s">
        <v>2485</v>
      </c>
      <c r="D1163" s="31" t="s">
        <v>2486</v>
      </c>
      <c r="E1163" s="31" t="s">
        <v>13</v>
      </c>
      <c r="F1163" s="31" t="s">
        <v>11</v>
      </c>
      <c r="G1163" s="31" t="s">
        <v>19</v>
      </c>
      <c r="H1163" s="31" t="s">
        <v>132</v>
      </c>
      <c r="I1163" s="31" t="s">
        <v>10</v>
      </c>
      <c r="J1163" s="31" t="s">
        <v>12</v>
      </c>
      <c r="K1163" s="31" t="s">
        <v>2487</v>
      </c>
      <c r="L1163" s="33">
        <v>1726</v>
      </c>
      <c r="M1163" s="150">
        <v>35993.415122000006</v>
      </c>
      <c r="N1163" s="34">
        <v>-5119</v>
      </c>
      <c r="O1163" s="34">
        <v>0</v>
      </c>
      <c r="P1163" s="30">
        <v>42459.355122000008</v>
      </c>
      <c r="Q1163" s="35">
        <v>2012.685831</v>
      </c>
      <c r="R1163" s="36">
        <v>0</v>
      </c>
      <c r="S1163" s="36">
        <v>1731.6263131435221</v>
      </c>
      <c r="T1163" s="36">
        <v>1720.3736868564779</v>
      </c>
      <c r="U1163" s="37">
        <v>3452.0186149211563</v>
      </c>
      <c r="V1163" s="38">
        <v>5464.7044459211565</v>
      </c>
      <c r="W1163" s="34">
        <v>47924.059567921162</v>
      </c>
      <c r="X1163" s="34">
        <v>3246.799337143515</v>
      </c>
      <c r="Y1163" s="33">
        <v>44677.260230777647</v>
      </c>
      <c r="Z1163" s="144">
        <v>0</v>
      </c>
      <c r="AA1163" s="34">
        <v>2186.4164373591993</v>
      </c>
      <c r="AB1163" s="34">
        <v>9517.622774116493</v>
      </c>
      <c r="AC1163" s="34">
        <v>7234.9</v>
      </c>
      <c r="AD1163" s="34">
        <v>525.5669949375</v>
      </c>
      <c r="AE1163" s="34">
        <v>0</v>
      </c>
      <c r="AF1163" s="34">
        <v>19464.506206413193</v>
      </c>
      <c r="AG1163" s="136">
        <v>0</v>
      </c>
      <c r="AH1163" s="34">
        <v>20423.939999999999</v>
      </c>
      <c r="AI1163" s="34">
        <v>0</v>
      </c>
      <c r="AJ1163" s="34">
        <v>1110</v>
      </c>
      <c r="AK1163" s="34">
        <v>1110</v>
      </c>
      <c r="AL1163" s="34">
        <v>0</v>
      </c>
      <c r="AM1163" s="34">
        <v>19313.939999999999</v>
      </c>
      <c r="AN1163" s="34">
        <v>19313.939999999999</v>
      </c>
      <c r="AO1163" s="34">
        <v>42459.355122000008</v>
      </c>
      <c r="AP1163" s="34">
        <v>22035.415122000009</v>
      </c>
      <c r="AQ1163" s="34">
        <v>20423.940000000002</v>
      </c>
      <c r="AR1163" s="34">
        <v>-5119</v>
      </c>
      <c r="AS1163" s="34">
        <v>0</v>
      </c>
    </row>
    <row r="1164" spans="2:45" s="1" customFormat="1" ht="14.25" x14ac:dyDescent="0.2">
      <c r="B1164" s="31" t="s">
        <v>4794</v>
      </c>
      <c r="C1164" s="32" t="s">
        <v>4650</v>
      </c>
      <c r="D1164" s="31" t="s">
        <v>4651</v>
      </c>
      <c r="E1164" s="31" t="s">
        <v>13</v>
      </c>
      <c r="F1164" s="31" t="s">
        <v>11</v>
      </c>
      <c r="G1164" s="31" t="s">
        <v>19</v>
      </c>
      <c r="H1164" s="31" t="s">
        <v>132</v>
      </c>
      <c r="I1164" s="31" t="s">
        <v>10</v>
      </c>
      <c r="J1164" s="31" t="s">
        <v>21</v>
      </c>
      <c r="K1164" s="31" t="s">
        <v>4652</v>
      </c>
      <c r="L1164" s="33">
        <v>770</v>
      </c>
      <c r="M1164" s="150">
        <v>26124.774102999996</v>
      </c>
      <c r="N1164" s="34">
        <v>-2128.0599999999995</v>
      </c>
      <c r="O1164" s="34">
        <v>1132.3808974493431</v>
      </c>
      <c r="P1164" s="30">
        <v>36740.714102999998</v>
      </c>
      <c r="Q1164" s="35">
        <v>391.16214600000001</v>
      </c>
      <c r="R1164" s="36">
        <v>0</v>
      </c>
      <c r="S1164" s="36">
        <v>312.53027542869148</v>
      </c>
      <c r="T1164" s="36">
        <v>1227.4697245713085</v>
      </c>
      <c r="U1164" s="37">
        <v>1540.0083044549772</v>
      </c>
      <c r="V1164" s="38">
        <v>1931.1704504549771</v>
      </c>
      <c r="W1164" s="34">
        <v>38671.884553454976</v>
      </c>
      <c r="X1164" s="34">
        <v>585.99426642868639</v>
      </c>
      <c r="Y1164" s="33">
        <v>38085.89028702629</v>
      </c>
      <c r="Z1164" s="144">
        <v>0</v>
      </c>
      <c r="AA1164" s="34">
        <v>1156.2108380999778</v>
      </c>
      <c r="AB1164" s="34">
        <v>3454.3587096004981</v>
      </c>
      <c r="AC1164" s="34">
        <v>3227.62</v>
      </c>
      <c r="AD1164" s="34">
        <v>0</v>
      </c>
      <c r="AE1164" s="34">
        <v>0</v>
      </c>
      <c r="AF1164" s="34">
        <v>7838.1895477004755</v>
      </c>
      <c r="AG1164" s="136">
        <v>12150</v>
      </c>
      <c r="AH1164" s="34">
        <v>13065</v>
      </c>
      <c r="AI1164" s="34">
        <v>0</v>
      </c>
      <c r="AJ1164" s="34">
        <v>915</v>
      </c>
      <c r="AK1164" s="34">
        <v>915</v>
      </c>
      <c r="AL1164" s="34">
        <v>12150</v>
      </c>
      <c r="AM1164" s="34">
        <v>12150</v>
      </c>
      <c r="AN1164" s="34">
        <v>0</v>
      </c>
      <c r="AO1164" s="34">
        <v>36740.714102999998</v>
      </c>
      <c r="AP1164" s="34">
        <v>35825.714102999998</v>
      </c>
      <c r="AQ1164" s="34">
        <v>915</v>
      </c>
      <c r="AR1164" s="34">
        <v>-2128.0599999999995</v>
      </c>
      <c r="AS1164" s="34">
        <v>0</v>
      </c>
    </row>
    <row r="1165" spans="2:45" s="1" customFormat="1" ht="14.25" x14ac:dyDescent="0.2">
      <c r="B1165" s="31" t="s">
        <v>4794</v>
      </c>
      <c r="C1165" s="32" t="s">
        <v>3470</v>
      </c>
      <c r="D1165" s="31" t="s">
        <v>3471</v>
      </c>
      <c r="E1165" s="31" t="s">
        <v>13</v>
      </c>
      <c r="F1165" s="31" t="s">
        <v>11</v>
      </c>
      <c r="G1165" s="31" t="s">
        <v>19</v>
      </c>
      <c r="H1165" s="31" t="s">
        <v>132</v>
      </c>
      <c r="I1165" s="31" t="s">
        <v>10</v>
      </c>
      <c r="J1165" s="31" t="s">
        <v>21</v>
      </c>
      <c r="K1165" s="31" t="s">
        <v>3472</v>
      </c>
      <c r="L1165" s="33">
        <v>847</v>
      </c>
      <c r="M1165" s="150">
        <v>16901.145612</v>
      </c>
      <c r="N1165" s="34">
        <v>-1228</v>
      </c>
      <c r="O1165" s="34">
        <v>0</v>
      </c>
      <c r="P1165" s="30">
        <v>13172.260173200004</v>
      </c>
      <c r="Q1165" s="35">
        <v>1139.602656</v>
      </c>
      <c r="R1165" s="36">
        <v>0</v>
      </c>
      <c r="S1165" s="36">
        <v>859.67150514318723</v>
      </c>
      <c r="T1165" s="36">
        <v>834.32849485681277</v>
      </c>
      <c r="U1165" s="37">
        <v>1694.0091349004747</v>
      </c>
      <c r="V1165" s="38">
        <v>2833.6117909004747</v>
      </c>
      <c r="W1165" s="34">
        <v>16005.871964100479</v>
      </c>
      <c r="X1165" s="34">
        <v>1611.8840721431898</v>
      </c>
      <c r="Y1165" s="33">
        <v>14393.987891957289</v>
      </c>
      <c r="Z1165" s="144">
        <v>0</v>
      </c>
      <c r="AA1165" s="34">
        <v>857.08076689371023</v>
      </c>
      <c r="AB1165" s="34">
        <v>4242.9898191607308</v>
      </c>
      <c r="AC1165" s="34">
        <v>3550.38</v>
      </c>
      <c r="AD1165" s="34">
        <v>0</v>
      </c>
      <c r="AE1165" s="34">
        <v>246.75</v>
      </c>
      <c r="AF1165" s="34">
        <v>8897.2005860544414</v>
      </c>
      <c r="AG1165" s="136">
        <v>16783</v>
      </c>
      <c r="AH1165" s="34">
        <v>18473.1145612</v>
      </c>
      <c r="AI1165" s="34">
        <v>0</v>
      </c>
      <c r="AJ1165" s="34">
        <v>1690.1145612</v>
      </c>
      <c r="AK1165" s="34">
        <v>1690.1145612</v>
      </c>
      <c r="AL1165" s="34">
        <v>16783</v>
      </c>
      <c r="AM1165" s="34">
        <v>16783</v>
      </c>
      <c r="AN1165" s="34">
        <v>0</v>
      </c>
      <c r="AO1165" s="34">
        <v>13172.260173200004</v>
      </c>
      <c r="AP1165" s="34">
        <v>11482.145612000004</v>
      </c>
      <c r="AQ1165" s="34">
        <v>1690.1145612</v>
      </c>
      <c r="AR1165" s="34">
        <v>-1228</v>
      </c>
      <c r="AS1165" s="34">
        <v>0</v>
      </c>
    </row>
    <row r="1166" spans="2:45" s="1" customFormat="1" ht="14.25" x14ac:dyDescent="0.2">
      <c r="B1166" s="31" t="s">
        <v>4794</v>
      </c>
      <c r="C1166" s="32" t="s">
        <v>2938</v>
      </c>
      <c r="D1166" s="31" t="s">
        <v>2939</v>
      </c>
      <c r="E1166" s="31" t="s">
        <v>13</v>
      </c>
      <c r="F1166" s="31" t="s">
        <v>11</v>
      </c>
      <c r="G1166" s="31" t="s">
        <v>19</v>
      </c>
      <c r="H1166" s="31" t="s">
        <v>132</v>
      </c>
      <c r="I1166" s="31" t="s">
        <v>10</v>
      </c>
      <c r="J1166" s="31" t="s">
        <v>12</v>
      </c>
      <c r="K1166" s="31" t="s">
        <v>2940</v>
      </c>
      <c r="L1166" s="33">
        <v>2507</v>
      </c>
      <c r="M1166" s="150">
        <v>65329.019957999997</v>
      </c>
      <c r="N1166" s="34">
        <v>-31739</v>
      </c>
      <c r="O1166" s="34">
        <v>13711.128852413822</v>
      </c>
      <c r="P1166" s="30">
        <v>-45605.850042000005</v>
      </c>
      <c r="Q1166" s="35">
        <v>632.487213</v>
      </c>
      <c r="R1166" s="36">
        <v>45605.850042000005</v>
      </c>
      <c r="S1166" s="36">
        <v>0</v>
      </c>
      <c r="T1166" s="36">
        <v>8669.4257175696839</v>
      </c>
      <c r="U1166" s="37">
        <v>54275.568439169634</v>
      </c>
      <c r="V1166" s="38">
        <v>54908.055652169634</v>
      </c>
      <c r="W1166" s="34">
        <v>54908.055652169634</v>
      </c>
      <c r="X1166" s="34">
        <v>13078.641639413814</v>
      </c>
      <c r="Y1166" s="33">
        <v>41829.41401275582</v>
      </c>
      <c r="Z1166" s="144">
        <v>0</v>
      </c>
      <c r="AA1166" s="34">
        <v>4738.7944867837887</v>
      </c>
      <c r="AB1166" s="34">
        <v>25075.890354937153</v>
      </c>
      <c r="AC1166" s="34">
        <v>10508.62</v>
      </c>
      <c r="AD1166" s="34">
        <v>672.60786382499987</v>
      </c>
      <c r="AE1166" s="34">
        <v>0</v>
      </c>
      <c r="AF1166" s="34">
        <v>40995.912705545939</v>
      </c>
      <c r="AG1166" s="136">
        <v>27028</v>
      </c>
      <c r="AH1166" s="34">
        <v>32512.129999999997</v>
      </c>
      <c r="AI1166" s="34">
        <v>0</v>
      </c>
      <c r="AJ1166" s="34">
        <v>4458.8</v>
      </c>
      <c r="AK1166" s="34">
        <v>4458.8</v>
      </c>
      <c r="AL1166" s="34">
        <v>27028</v>
      </c>
      <c r="AM1166" s="34">
        <v>28053.329999999998</v>
      </c>
      <c r="AN1166" s="34">
        <v>1025.3299999999981</v>
      </c>
      <c r="AO1166" s="34">
        <v>-45605.850042000005</v>
      </c>
      <c r="AP1166" s="34">
        <v>-51089.98004200001</v>
      </c>
      <c r="AQ1166" s="34">
        <v>5484.1299999999974</v>
      </c>
      <c r="AR1166" s="34">
        <v>-31739</v>
      </c>
      <c r="AS1166" s="34">
        <v>0</v>
      </c>
    </row>
    <row r="1167" spans="2:45" s="1" customFormat="1" ht="14.25" x14ac:dyDescent="0.2">
      <c r="B1167" s="31" t="s">
        <v>4794</v>
      </c>
      <c r="C1167" s="32" t="s">
        <v>1782</v>
      </c>
      <c r="D1167" s="31" t="s">
        <v>1783</v>
      </c>
      <c r="E1167" s="31" t="s">
        <v>13</v>
      </c>
      <c r="F1167" s="31" t="s">
        <v>11</v>
      </c>
      <c r="G1167" s="31" t="s">
        <v>19</v>
      </c>
      <c r="H1167" s="31" t="s">
        <v>132</v>
      </c>
      <c r="I1167" s="31" t="s">
        <v>10</v>
      </c>
      <c r="J1167" s="31" t="s">
        <v>12</v>
      </c>
      <c r="K1167" s="31" t="s">
        <v>1784</v>
      </c>
      <c r="L1167" s="33">
        <v>1019</v>
      </c>
      <c r="M1167" s="150">
        <v>29793.950260999998</v>
      </c>
      <c r="N1167" s="34">
        <v>-18813</v>
      </c>
      <c r="O1167" s="34">
        <v>7037.5307002457284</v>
      </c>
      <c r="P1167" s="30">
        <v>242.15026099999886</v>
      </c>
      <c r="Q1167" s="35">
        <v>823.62839499999995</v>
      </c>
      <c r="R1167" s="36">
        <v>0</v>
      </c>
      <c r="S1167" s="36">
        <v>845.36784114318186</v>
      </c>
      <c r="T1167" s="36">
        <v>6385.3671102457311</v>
      </c>
      <c r="U1167" s="37">
        <v>7230.7739431505079</v>
      </c>
      <c r="V1167" s="38">
        <v>8054.4023381505076</v>
      </c>
      <c r="W1167" s="34">
        <v>8296.5525991505056</v>
      </c>
      <c r="X1167" s="34">
        <v>8296.5136073889116</v>
      </c>
      <c r="Y1167" s="33">
        <v>3.899176159484341E-2</v>
      </c>
      <c r="Z1167" s="144">
        <v>0</v>
      </c>
      <c r="AA1167" s="34">
        <v>1048.8054099986682</v>
      </c>
      <c r="AB1167" s="34">
        <v>5116.075691818879</v>
      </c>
      <c r="AC1167" s="34">
        <v>4271.3599999999997</v>
      </c>
      <c r="AD1167" s="34">
        <v>214.67884959999995</v>
      </c>
      <c r="AE1167" s="34">
        <v>1125.99</v>
      </c>
      <c r="AF1167" s="34">
        <v>11776.909951417549</v>
      </c>
      <c r="AG1167" s="136">
        <v>17125</v>
      </c>
      <c r="AH1167" s="34">
        <v>19892.2</v>
      </c>
      <c r="AI1167" s="34">
        <v>0</v>
      </c>
      <c r="AJ1167" s="34">
        <v>2767.2000000000003</v>
      </c>
      <c r="AK1167" s="34">
        <v>2767.2000000000003</v>
      </c>
      <c r="AL1167" s="34">
        <v>17125</v>
      </c>
      <c r="AM1167" s="34">
        <v>17125</v>
      </c>
      <c r="AN1167" s="34">
        <v>0</v>
      </c>
      <c r="AO1167" s="34">
        <v>242.15026099999886</v>
      </c>
      <c r="AP1167" s="34">
        <v>-2525.0497390000014</v>
      </c>
      <c r="AQ1167" s="34">
        <v>2767.2000000000003</v>
      </c>
      <c r="AR1167" s="34">
        <v>-18813</v>
      </c>
      <c r="AS1167" s="34">
        <v>0</v>
      </c>
    </row>
    <row r="1168" spans="2:45" s="1" customFormat="1" ht="14.25" x14ac:dyDescent="0.2">
      <c r="B1168" s="31" t="s">
        <v>4794</v>
      </c>
      <c r="C1168" s="32" t="s">
        <v>265</v>
      </c>
      <c r="D1168" s="31" t="s">
        <v>266</v>
      </c>
      <c r="E1168" s="31" t="s">
        <v>13</v>
      </c>
      <c r="F1168" s="31" t="s">
        <v>11</v>
      </c>
      <c r="G1168" s="31" t="s">
        <v>19</v>
      </c>
      <c r="H1168" s="31" t="s">
        <v>132</v>
      </c>
      <c r="I1168" s="31" t="s">
        <v>10</v>
      </c>
      <c r="J1168" s="31" t="s">
        <v>21</v>
      </c>
      <c r="K1168" s="31" t="s">
        <v>267</v>
      </c>
      <c r="L1168" s="33">
        <v>391</v>
      </c>
      <c r="M1168" s="150">
        <v>25757.974396000001</v>
      </c>
      <c r="N1168" s="34">
        <v>13033</v>
      </c>
      <c r="O1168" s="34">
        <v>0</v>
      </c>
      <c r="P1168" s="30">
        <v>42615.345396000004</v>
      </c>
      <c r="Q1168" s="35">
        <v>1491.849336</v>
      </c>
      <c r="R1168" s="36">
        <v>0</v>
      </c>
      <c r="S1168" s="36">
        <v>0</v>
      </c>
      <c r="T1168" s="36">
        <v>782</v>
      </c>
      <c r="U1168" s="37">
        <v>782.0042169375273</v>
      </c>
      <c r="V1168" s="38">
        <v>2273.8535529375272</v>
      </c>
      <c r="W1168" s="34">
        <v>44889.198948937534</v>
      </c>
      <c r="X1168" s="34">
        <v>0</v>
      </c>
      <c r="Y1168" s="33">
        <v>44889.198948937534</v>
      </c>
      <c r="Z1168" s="144">
        <v>0</v>
      </c>
      <c r="AA1168" s="34">
        <v>921.61921672559174</v>
      </c>
      <c r="AB1168" s="34">
        <v>1201.0055238437878</v>
      </c>
      <c r="AC1168" s="34">
        <v>2760.73</v>
      </c>
      <c r="AD1168" s="34">
        <v>100.3129764</v>
      </c>
      <c r="AE1168" s="34">
        <v>0</v>
      </c>
      <c r="AF1168" s="34">
        <v>4983.6677169693785</v>
      </c>
      <c r="AG1168" s="136">
        <v>0</v>
      </c>
      <c r="AH1168" s="34">
        <v>3824.3709999999996</v>
      </c>
      <c r="AI1168" s="34">
        <v>0</v>
      </c>
      <c r="AJ1168" s="34">
        <v>0</v>
      </c>
      <c r="AK1168" s="34">
        <v>0</v>
      </c>
      <c r="AL1168" s="34">
        <v>0</v>
      </c>
      <c r="AM1168" s="34">
        <v>3824.3709999999996</v>
      </c>
      <c r="AN1168" s="34">
        <v>3824.3709999999996</v>
      </c>
      <c r="AO1168" s="34">
        <v>42615.345396000004</v>
      </c>
      <c r="AP1168" s="34">
        <v>38790.974396000005</v>
      </c>
      <c r="AQ1168" s="34">
        <v>3824.3709999999992</v>
      </c>
      <c r="AR1168" s="34">
        <v>13033</v>
      </c>
      <c r="AS1168" s="34">
        <v>0</v>
      </c>
    </row>
    <row r="1169" spans="2:45" s="1" customFormat="1" ht="14.25" x14ac:dyDescent="0.2">
      <c r="B1169" s="31" t="s">
        <v>4794</v>
      </c>
      <c r="C1169" s="32" t="s">
        <v>2257</v>
      </c>
      <c r="D1169" s="31" t="s">
        <v>2258</v>
      </c>
      <c r="E1169" s="31" t="s">
        <v>13</v>
      </c>
      <c r="F1169" s="31" t="s">
        <v>11</v>
      </c>
      <c r="G1169" s="31" t="s">
        <v>19</v>
      </c>
      <c r="H1169" s="31" t="s">
        <v>132</v>
      </c>
      <c r="I1169" s="31" t="s">
        <v>10</v>
      </c>
      <c r="J1169" s="31" t="s">
        <v>21</v>
      </c>
      <c r="K1169" s="31" t="s">
        <v>2259</v>
      </c>
      <c r="L1169" s="33">
        <v>364</v>
      </c>
      <c r="M1169" s="150">
        <v>15279.676769</v>
      </c>
      <c r="N1169" s="34">
        <v>4687</v>
      </c>
      <c r="O1169" s="34">
        <v>0</v>
      </c>
      <c r="P1169" s="30">
        <v>23526.960768999998</v>
      </c>
      <c r="Q1169" s="35">
        <v>401.69930099999999</v>
      </c>
      <c r="R1169" s="36">
        <v>0</v>
      </c>
      <c r="S1169" s="36">
        <v>458.99997714303339</v>
      </c>
      <c r="T1169" s="36">
        <v>269.00002285696661</v>
      </c>
      <c r="U1169" s="37">
        <v>728.00392574235286</v>
      </c>
      <c r="V1169" s="38">
        <v>1129.7032267423529</v>
      </c>
      <c r="W1169" s="34">
        <v>24656.66399574235</v>
      </c>
      <c r="X1169" s="34">
        <v>860.62495714303441</v>
      </c>
      <c r="Y1169" s="33">
        <v>23796.039038599316</v>
      </c>
      <c r="Z1169" s="144">
        <v>0</v>
      </c>
      <c r="AA1169" s="34">
        <v>836.99871709460751</v>
      </c>
      <c r="AB1169" s="34">
        <v>1227.1682270311289</v>
      </c>
      <c r="AC1169" s="34">
        <v>3958.7799999999997</v>
      </c>
      <c r="AD1169" s="34">
        <v>50.389999999999993</v>
      </c>
      <c r="AE1169" s="34">
        <v>880.91</v>
      </c>
      <c r="AF1169" s="34">
        <v>6954.2469441257363</v>
      </c>
      <c r="AG1169" s="136">
        <v>0</v>
      </c>
      <c r="AH1169" s="34">
        <v>3560.2839999999997</v>
      </c>
      <c r="AI1169" s="34">
        <v>0</v>
      </c>
      <c r="AJ1169" s="34">
        <v>0</v>
      </c>
      <c r="AK1169" s="34">
        <v>0</v>
      </c>
      <c r="AL1169" s="34">
        <v>0</v>
      </c>
      <c r="AM1169" s="34">
        <v>3560.2839999999997</v>
      </c>
      <c r="AN1169" s="34">
        <v>3560.2839999999997</v>
      </c>
      <c r="AO1169" s="34">
        <v>23526.960768999998</v>
      </c>
      <c r="AP1169" s="34">
        <v>19966.676768999998</v>
      </c>
      <c r="AQ1169" s="34">
        <v>3560.2839999999997</v>
      </c>
      <c r="AR1169" s="34">
        <v>4687</v>
      </c>
      <c r="AS1169" s="34">
        <v>0</v>
      </c>
    </row>
    <row r="1170" spans="2:45" s="1" customFormat="1" ht="14.25" x14ac:dyDescent="0.2">
      <c r="B1170" s="31" t="s">
        <v>4794</v>
      </c>
      <c r="C1170" s="32" t="s">
        <v>1904</v>
      </c>
      <c r="D1170" s="31" t="s">
        <v>1905</v>
      </c>
      <c r="E1170" s="31" t="s">
        <v>13</v>
      </c>
      <c r="F1170" s="31" t="s">
        <v>11</v>
      </c>
      <c r="G1170" s="31" t="s">
        <v>19</v>
      </c>
      <c r="H1170" s="31" t="s">
        <v>132</v>
      </c>
      <c r="I1170" s="31" t="s">
        <v>10</v>
      </c>
      <c r="J1170" s="31" t="s">
        <v>12</v>
      </c>
      <c r="K1170" s="31" t="s">
        <v>1906</v>
      </c>
      <c r="L1170" s="33">
        <v>4957</v>
      </c>
      <c r="M1170" s="150">
        <v>88501.207039000001</v>
      </c>
      <c r="N1170" s="34">
        <v>-10695</v>
      </c>
      <c r="O1170" s="34">
        <v>0</v>
      </c>
      <c r="P1170" s="30">
        <v>117051.00703899999</v>
      </c>
      <c r="Q1170" s="35">
        <v>7351.9598640000004</v>
      </c>
      <c r="R1170" s="36">
        <v>0</v>
      </c>
      <c r="S1170" s="36">
        <v>7822.2892914315753</v>
      </c>
      <c r="T1170" s="36">
        <v>2091.7107085684247</v>
      </c>
      <c r="U1170" s="37">
        <v>9914.0534612770425</v>
      </c>
      <c r="V1170" s="38">
        <v>17266.013325277043</v>
      </c>
      <c r="W1170" s="34">
        <v>134317.02036427704</v>
      </c>
      <c r="X1170" s="34">
        <v>14666.792421431572</v>
      </c>
      <c r="Y1170" s="33">
        <v>119650.22794284546</v>
      </c>
      <c r="Z1170" s="144">
        <v>0</v>
      </c>
      <c r="AA1170" s="34">
        <v>2831.403415847316</v>
      </c>
      <c r="AB1170" s="34">
        <v>35163.046496191375</v>
      </c>
      <c r="AC1170" s="34">
        <v>20778.32</v>
      </c>
      <c r="AD1170" s="34">
        <v>693</v>
      </c>
      <c r="AE1170" s="34">
        <v>0</v>
      </c>
      <c r="AF1170" s="34">
        <v>59465.76991203869</v>
      </c>
      <c r="AG1170" s="136">
        <v>105143</v>
      </c>
      <c r="AH1170" s="34">
        <v>113654.8</v>
      </c>
      <c r="AI1170" s="34">
        <v>0</v>
      </c>
      <c r="AJ1170" s="34">
        <v>8511.8000000000011</v>
      </c>
      <c r="AK1170" s="34">
        <v>8511.8000000000011</v>
      </c>
      <c r="AL1170" s="34">
        <v>105143</v>
      </c>
      <c r="AM1170" s="34">
        <v>105143</v>
      </c>
      <c r="AN1170" s="34">
        <v>0</v>
      </c>
      <c r="AO1170" s="34">
        <v>117051.00703899999</v>
      </c>
      <c r="AP1170" s="34">
        <v>108539.20703899999</v>
      </c>
      <c r="AQ1170" s="34">
        <v>8511.8000000000029</v>
      </c>
      <c r="AR1170" s="34">
        <v>-10695</v>
      </c>
      <c r="AS1170" s="34">
        <v>0</v>
      </c>
    </row>
    <row r="1171" spans="2:45" s="1" customFormat="1" ht="14.25" x14ac:dyDescent="0.2">
      <c r="B1171" s="31" t="s">
        <v>4794</v>
      </c>
      <c r="C1171" s="32" t="s">
        <v>2819</v>
      </c>
      <c r="D1171" s="31" t="s">
        <v>2820</v>
      </c>
      <c r="E1171" s="31" t="s">
        <v>13</v>
      </c>
      <c r="F1171" s="31" t="s">
        <v>11</v>
      </c>
      <c r="G1171" s="31" t="s">
        <v>19</v>
      </c>
      <c r="H1171" s="31" t="s">
        <v>132</v>
      </c>
      <c r="I1171" s="31" t="s">
        <v>10</v>
      </c>
      <c r="J1171" s="31" t="s">
        <v>12</v>
      </c>
      <c r="K1171" s="31" t="s">
        <v>2821</v>
      </c>
      <c r="L1171" s="33">
        <v>4556</v>
      </c>
      <c r="M1171" s="150">
        <v>119160.005488</v>
      </c>
      <c r="N1171" s="34">
        <v>464987</v>
      </c>
      <c r="O1171" s="34">
        <v>0</v>
      </c>
      <c r="P1171" s="30">
        <v>648248.005488</v>
      </c>
      <c r="Q1171" s="35">
        <v>7191.911959</v>
      </c>
      <c r="R1171" s="36">
        <v>0</v>
      </c>
      <c r="S1171" s="36">
        <v>5187.2131017162783</v>
      </c>
      <c r="T1171" s="36">
        <v>3924.7868982837217</v>
      </c>
      <c r="U1171" s="37">
        <v>9112.0491364894478</v>
      </c>
      <c r="V1171" s="38">
        <v>16303.961095489449</v>
      </c>
      <c r="W1171" s="34">
        <v>664551.96658348944</v>
      </c>
      <c r="X1171" s="34">
        <v>9726.0245657162741</v>
      </c>
      <c r="Y1171" s="33">
        <v>654825.94201777317</v>
      </c>
      <c r="Z1171" s="144">
        <v>0</v>
      </c>
      <c r="AA1171" s="34">
        <v>5270.1228673436799</v>
      </c>
      <c r="AB1171" s="34">
        <v>18651.886072315716</v>
      </c>
      <c r="AC1171" s="34">
        <v>19097.439999999999</v>
      </c>
      <c r="AD1171" s="34">
        <v>2314.9597921599998</v>
      </c>
      <c r="AE1171" s="34">
        <v>108.75</v>
      </c>
      <c r="AF1171" s="34">
        <v>45443.1587318194</v>
      </c>
      <c r="AG1171" s="136">
        <v>96098</v>
      </c>
      <c r="AH1171" s="34">
        <v>96098</v>
      </c>
      <c r="AI1171" s="34">
        <v>0</v>
      </c>
      <c r="AJ1171" s="34">
        <v>0</v>
      </c>
      <c r="AK1171" s="34">
        <v>0</v>
      </c>
      <c r="AL1171" s="34">
        <v>96098</v>
      </c>
      <c r="AM1171" s="34">
        <v>96098</v>
      </c>
      <c r="AN1171" s="34">
        <v>0</v>
      </c>
      <c r="AO1171" s="34">
        <v>648248.005488</v>
      </c>
      <c r="AP1171" s="34">
        <v>648248.005488</v>
      </c>
      <c r="AQ1171" s="34">
        <v>0</v>
      </c>
      <c r="AR1171" s="34">
        <v>464987</v>
      </c>
      <c r="AS1171" s="34">
        <v>0</v>
      </c>
    </row>
    <row r="1172" spans="2:45" s="1" customFormat="1" ht="14.25" x14ac:dyDescent="0.2">
      <c r="B1172" s="31" t="s">
        <v>4794</v>
      </c>
      <c r="C1172" s="32" t="s">
        <v>2706</v>
      </c>
      <c r="D1172" s="31" t="s">
        <v>2707</v>
      </c>
      <c r="E1172" s="31" t="s">
        <v>13</v>
      </c>
      <c r="F1172" s="31" t="s">
        <v>11</v>
      </c>
      <c r="G1172" s="31" t="s">
        <v>19</v>
      </c>
      <c r="H1172" s="31" t="s">
        <v>132</v>
      </c>
      <c r="I1172" s="31" t="s">
        <v>10</v>
      </c>
      <c r="J1172" s="31" t="s">
        <v>12</v>
      </c>
      <c r="K1172" s="31" t="s">
        <v>2708</v>
      </c>
      <c r="L1172" s="33">
        <v>1091</v>
      </c>
      <c r="M1172" s="150">
        <v>297880.767429</v>
      </c>
      <c r="N1172" s="34">
        <v>-74840</v>
      </c>
      <c r="O1172" s="34">
        <v>45447.254311025645</v>
      </c>
      <c r="P1172" s="30">
        <v>151475.75742899999</v>
      </c>
      <c r="Q1172" s="35">
        <v>9275.2528239999992</v>
      </c>
      <c r="R1172" s="36">
        <v>0</v>
      </c>
      <c r="S1172" s="36">
        <v>0</v>
      </c>
      <c r="T1172" s="36">
        <v>2182</v>
      </c>
      <c r="U1172" s="37">
        <v>2182.0117664420518</v>
      </c>
      <c r="V1172" s="38">
        <v>11457.264590442051</v>
      </c>
      <c r="W1172" s="34">
        <v>162933.02201944205</v>
      </c>
      <c r="X1172" s="34">
        <v>2.9103829999999999E-11</v>
      </c>
      <c r="Y1172" s="33">
        <v>162933.02201944203</v>
      </c>
      <c r="Z1172" s="144">
        <v>0</v>
      </c>
      <c r="AA1172" s="34">
        <v>2018.4442795767586</v>
      </c>
      <c r="AB1172" s="34">
        <v>5515.6269652143783</v>
      </c>
      <c r="AC1172" s="34">
        <v>4587.96</v>
      </c>
      <c r="AD1172" s="34">
        <v>0</v>
      </c>
      <c r="AE1172" s="34">
        <v>0</v>
      </c>
      <c r="AF1172" s="34">
        <v>12122.031244791138</v>
      </c>
      <c r="AG1172" s="136">
        <v>0</v>
      </c>
      <c r="AH1172" s="34">
        <v>13396.99</v>
      </c>
      <c r="AI1172" s="34">
        <v>0</v>
      </c>
      <c r="AJ1172" s="34">
        <v>1188.7</v>
      </c>
      <c r="AK1172" s="34">
        <v>1188.7</v>
      </c>
      <c r="AL1172" s="34">
        <v>0</v>
      </c>
      <c r="AM1172" s="34">
        <v>12208.289999999999</v>
      </c>
      <c r="AN1172" s="34">
        <v>12208.289999999999</v>
      </c>
      <c r="AO1172" s="34">
        <v>151475.75742899999</v>
      </c>
      <c r="AP1172" s="34">
        <v>138078.76742899997</v>
      </c>
      <c r="AQ1172" s="34">
        <v>13396.989999999991</v>
      </c>
      <c r="AR1172" s="34">
        <v>-74840</v>
      </c>
      <c r="AS1172" s="34">
        <v>0</v>
      </c>
    </row>
    <row r="1173" spans="2:45" s="1" customFormat="1" ht="14.25" x14ac:dyDescent="0.2">
      <c r="B1173" s="31" t="s">
        <v>4794</v>
      </c>
      <c r="C1173" s="32" t="s">
        <v>2042</v>
      </c>
      <c r="D1173" s="31" t="s">
        <v>2043</v>
      </c>
      <c r="E1173" s="31" t="s">
        <v>13</v>
      </c>
      <c r="F1173" s="31" t="s">
        <v>11</v>
      </c>
      <c r="G1173" s="31" t="s">
        <v>19</v>
      </c>
      <c r="H1173" s="31" t="s">
        <v>132</v>
      </c>
      <c r="I1173" s="31" t="s">
        <v>10</v>
      </c>
      <c r="J1173" s="31" t="s">
        <v>21</v>
      </c>
      <c r="K1173" s="31" t="s">
        <v>2044</v>
      </c>
      <c r="L1173" s="33">
        <v>804</v>
      </c>
      <c r="M1173" s="150">
        <v>20475.585213999999</v>
      </c>
      <c r="N1173" s="34">
        <v>469</v>
      </c>
      <c r="O1173" s="34">
        <v>0</v>
      </c>
      <c r="P1173" s="30">
        <v>29848.0677354</v>
      </c>
      <c r="Q1173" s="35">
        <v>749.287688</v>
      </c>
      <c r="R1173" s="36">
        <v>0</v>
      </c>
      <c r="S1173" s="36">
        <v>856.17035200032876</v>
      </c>
      <c r="T1173" s="36">
        <v>751.82964799967124</v>
      </c>
      <c r="U1173" s="37">
        <v>1608.0086711451968</v>
      </c>
      <c r="V1173" s="38">
        <v>2357.2963591451967</v>
      </c>
      <c r="W1173" s="34">
        <v>32205.364094545195</v>
      </c>
      <c r="X1173" s="34">
        <v>1605.3194100003275</v>
      </c>
      <c r="Y1173" s="33">
        <v>30600.044684544868</v>
      </c>
      <c r="Z1173" s="144">
        <v>0</v>
      </c>
      <c r="AA1173" s="34">
        <v>636.75094580413202</v>
      </c>
      <c r="AB1173" s="34">
        <v>5686.4035534354216</v>
      </c>
      <c r="AC1173" s="34">
        <v>3706.7799999999997</v>
      </c>
      <c r="AD1173" s="34">
        <v>84.858867268749947</v>
      </c>
      <c r="AE1173" s="34">
        <v>0</v>
      </c>
      <c r="AF1173" s="34">
        <v>10114.793366508302</v>
      </c>
      <c r="AG1173" s="136">
        <v>7026</v>
      </c>
      <c r="AH1173" s="34">
        <v>9911.4825213999993</v>
      </c>
      <c r="AI1173" s="34">
        <v>0</v>
      </c>
      <c r="AJ1173" s="34">
        <v>2047.5585214</v>
      </c>
      <c r="AK1173" s="34">
        <v>2047.5585214</v>
      </c>
      <c r="AL1173" s="34">
        <v>7026</v>
      </c>
      <c r="AM1173" s="34">
        <v>7863.9239999999991</v>
      </c>
      <c r="AN1173" s="34">
        <v>837.92399999999907</v>
      </c>
      <c r="AO1173" s="34">
        <v>29848.0677354</v>
      </c>
      <c r="AP1173" s="34">
        <v>26962.585214000002</v>
      </c>
      <c r="AQ1173" s="34">
        <v>2885.4825214000011</v>
      </c>
      <c r="AR1173" s="34">
        <v>-3716</v>
      </c>
      <c r="AS1173" s="34">
        <v>4185</v>
      </c>
    </row>
    <row r="1174" spans="2:45" s="1" customFormat="1" ht="14.25" x14ac:dyDescent="0.2">
      <c r="B1174" s="31" t="s">
        <v>4794</v>
      </c>
      <c r="C1174" s="32" t="s">
        <v>4524</v>
      </c>
      <c r="D1174" s="31" t="s">
        <v>4525</v>
      </c>
      <c r="E1174" s="31" t="s">
        <v>13</v>
      </c>
      <c r="F1174" s="31" t="s">
        <v>11</v>
      </c>
      <c r="G1174" s="31" t="s">
        <v>19</v>
      </c>
      <c r="H1174" s="31" t="s">
        <v>132</v>
      </c>
      <c r="I1174" s="31" t="s">
        <v>10</v>
      </c>
      <c r="J1174" s="31" t="s">
        <v>21</v>
      </c>
      <c r="K1174" s="31" t="s">
        <v>4526</v>
      </c>
      <c r="L1174" s="33">
        <v>356</v>
      </c>
      <c r="M1174" s="150">
        <v>18737.651608</v>
      </c>
      <c r="N1174" s="34">
        <v>-47261</v>
      </c>
      <c r="O1174" s="34">
        <v>21737.61182373984</v>
      </c>
      <c r="P1174" s="30">
        <v>-23167.547231199998</v>
      </c>
      <c r="Q1174" s="35">
        <v>652.89808800000003</v>
      </c>
      <c r="R1174" s="36">
        <v>23167.547231199998</v>
      </c>
      <c r="S1174" s="36">
        <v>298.39989028582886</v>
      </c>
      <c r="T1174" s="36">
        <v>16703.593870436278</v>
      </c>
      <c r="U1174" s="37">
        <v>40169.757606301726</v>
      </c>
      <c r="V1174" s="38">
        <v>40822.655694301728</v>
      </c>
      <c r="W1174" s="34">
        <v>40822.655694301728</v>
      </c>
      <c r="X1174" s="34">
        <v>21905.313434025666</v>
      </c>
      <c r="Y1174" s="33">
        <v>18917.342260276062</v>
      </c>
      <c r="Z1174" s="144">
        <v>0</v>
      </c>
      <c r="AA1174" s="34">
        <v>718.36180639034046</v>
      </c>
      <c r="AB1174" s="34">
        <v>1616.0891643000987</v>
      </c>
      <c r="AC1174" s="34">
        <v>1492.25</v>
      </c>
      <c r="AD1174" s="34">
        <v>591</v>
      </c>
      <c r="AE1174" s="34">
        <v>1178.4000000000001</v>
      </c>
      <c r="AF1174" s="34">
        <v>5596.1009706904388</v>
      </c>
      <c r="AG1174" s="136">
        <v>0</v>
      </c>
      <c r="AH1174" s="34">
        <v>5355.8011607999997</v>
      </c>
      <c r="AI1174" s="34">
        <v>0</v>
      </c>
      <c r="AJ1174" s="34">
        <v>1873.7651608000001</v>
      </c>
      <c r="AK1174" s="34">
        <v>1873.7651608000001</v>
      </c>
      <c r="AL1174" s="34">
        <v>0</v>
      </c>
      <c r="AM1174" s="34">
        <v>3482.0359999999996</v>
      </c>
      <c r="AN1174" s="34">
        <v>3482.0359999999996</v>
      </c>
      <c r="AO1174" s="34">
        <v>-23167.547231199998</v>
      </c>
      <c r="AP1174" s="34">
        <v>-28523.348392</v>
      </c>
      <c r="AQ1174" s="34">
        <v>5355.8011608000015</v>
      </c>
      <c r="AR1174" s="34">
        <v>-47261</v>
      </c>
      <c r="AS1174" s="34">
        <v>0</v>
      </c>
    </row>
    <row r="1175" spans="2:45" s="1" customFormat="1" ht="14.25" x14ac:dyDescent="0.2">
      <c r="B1175" s="31" t="s">
        <v>4794</v>
      </c>
      <c r="C1175" s="32" t="s">
        <v>2210</v>
      </c>
      <c r="D1175" s="31" t="s">
        <v>2211</v>
      </c>
      <c r="E1175" s="31" t="s">
        <v>13</v>
      </c>
      <c r="F1175" s="31" t="s">
        <v>11</v>
      </c>
      <c r="G1175" s="31" t="s">
        <v>19</v>
      </c>
      <c r="H1175" s="31" t="s">
        <v>132</v>
      </c>
      <c r="I1175" s="31" t="s">
        <v>10</v>
      </c>
      <c r="J1175" s="31" t="s">
        <v>12</v>
      </c>
      <c r="K1175" s="31" t="s">
        <v>2212</v>
      </c>
      <c r="L1175" s="33">
        <v>1153</v>
      </c>
      <c r="M1175" s="150">
        <v>31175.350287000001</v>
      </c>
      <c r="N1175" s="34">
        <v>36137</v>
      </c>
      <c r="O1175" s="34">
        <v>0</v>
      </c>
      <c r="P1175" s="30">
        <v>59436.420287000015</v>
      </c>
      <c r="Q1175" s="35">
        <v>2436.174254</v>
      </c>
      <c r="R1175" s="36">
        <v>0</v>
      </c>
      <c r="S1175" s="36">
        <v>0</v>
      </c>
      <c r="T1175" s="36">
        <v>2306</v>
      </c>
      <c r="U1175" s="37">
        <v>2306.0124351124527</v>
      </c>
      <c r="V1175" s="38">
        <v>4742.1866891124528</v>
      </c>
      <c r="W1175" s="34">
        <v>64178.606976112467</v>
      </c>
      <c r="X1175" s="34">
        <v>0</v>
      </c>
      <c r="Y1175" s="33">
        <v>64178.606976112467</v>
      </c>
      <c r="Z1175" s="144">
        <v>0</v>
      </c>
      <c r="AA1175" s="34">
        <v>1504.3471692410592</v>
      </c>
      <c r="AB1175" s="34">
        <v>9129.909468455322</v>
      </c>
      <c r="AC1175" s="34">
        <v>7298.41</v>
      </c>
      <c r="AD1175" s="34">
        <v>91</v>
      </c>
      <c r="AE1175" s="34">
        <v>0</v>
      </c>
      <c r="AF1175" s="34">
        <v>18023.66663769638</v>
      </c>
      <c r="AG1175" s="136">
        <v>0</v>
      </c>
      <c r="AH1175" s="34">
        <v>12902.07</v>
      </c>
      <c r="AI1175" s="34">
        <v>0</v>
      </c>
      <c r="AJ1175" s="34">
        <v>0</v>
      </c>
      <c r="AK1175" s="34">
        <v>0</v>
      </c>
      <c r="AL1175" s="34">
        <v>0</v>
      </c>
      <c r="AM1175" s="34">
        <v>12902.07</v>
      </c>
      <c r="AN1175" s="34">
        <v>12902.07</v>
      </c>
      <c r="AO1175" s="34">
        <v>59436.420287000015</v>
      </c>
      <c r="AP1175" s="34">
        <v>46534.350287000016</v>
      </c>
      <c r="AQ1175" s="34">
        <v>12902.070000000007</v>
      </c>
      <c r="AR1175" s="34">
        <v>36137</v>
      </c>
      <c r="AS1175" s="34">
        <v>0</v>
      </c>
    </row>
    <row r="1176" spans="2:45" s="1" customFormat="1" ht="14.25" x14ac:dyDescent="0.2">
      <c r="B1176" s="31" t="s">
        <v>4794</v>
      </c>
      <c r="C1176" s="32" t="s">
        <v>3692</v>
      </c>
      <c r="D1176" s="31" t="s">
        <v>3693</v>
      </c>
      <c r="E1176" s="31" t="s">
        <v>13</v>
      </c>
      <c r="F1176" s="31" t="s">
        <v>11</v>
      </c>
      <c r="G1176" s="31" t="s">
        <v>19</v>
      </c>
      <c r="H1176" s="31" t="s">
        <v>132</v>
      </c>
      <c r="I1176" s="31" t="s">
        <v>10</v>
      </c>
      <c r="J1176" s="31" t="s">
        <v>21</v>
      </c>
      <c r="K1176" s="31" t="s">
        <v>3694</v>
      </c>
      <c r="L1176" s="33">
        <v>179</v>
      </c>
      <c r="M1176" s="150">
        <v>6230.8247329999995</v>
      </c>
      <c r="N1176" s="34">
        <v>567</v>
      </c>
      <c r="O1176" s="34">
        <v>0</v>
      </c>
      <c r="P1176" s="30">
        <v>3446.6237329999985</v>
      </c>
      <c r="Q1176" s="35">
        <v>0</v>
      </c>
      <c r="R1176" s="36">
        <v>0</v>
      </c>
      <c r="S1176" s="36">
        <v>29.245669714296945</v>
      </c>
      <c r="T1176" s="36">
        <v>328.75433028570308</v>
      </c>
      <c r="U1176" s="37">
        <v>358.00193051615702</v>
      </c>
      <c r="V1176" s="38">
        <v>358.00193051615702</v>
      </c>
      <c r="W1176" s="34">
        <v>3804.6256635161553</v>
      </c>
      <c r="X1176" s="34">
        <v>29.245669714297037</v>
      </c>
      <c r="Y1176" s="33">
        <v>3775.3799938018583</v>
      </c>
      <c r="Z1176" s="144">
        <v>0</v>
      </c>
      <c r="AA1176" s="34">
        <v>2156.3662192909424</v>
      </c>
      <c r="AB1176" s="34">
        <v>978.33255626662208</v>
      </c>
      <c r="AC1176" s="34">
        <v>1888.0700000000002</v>
      </c>
      <c r="AD1176" s="34">
        <v>0</v>
      </c>
      <c r="AE1176" s="34">
        <v>0</v>
      </c>
      <c r="AF1176" s="34">
        <v>5022.7687755575644</v>
      </c>
      <c r="AG1176" s="136">
        <v>0</v>
      </c>
      <c r="AH1176" s="34">
        <v>1750.7989999999998</v>
      </c>
      <c r="AI1176" s="34">
        <v>0</v>
      </c>
      <c r="AJ1176" s="34">
        <v>0</v>
      </c>
      <c r="AK1176" s="34">
        <v>0</v>
      </c>
      <c r="AL1176" s="34">
        <v>0</v>
      </c>
      <c r="AM1176" s="34">
        <v>1750.7989999999998</v>
      </c>
      <c r="AN1176" s="34">
        <v>1750.7989999999998</v>
      </c>
      <c r="AO1176" s="34">
        <v>3446.6237329999985</v>
      </c>
      <c r="AP1176" s="34">
        <v>1695.8247329999988</v>
      </c>
      <c r="AQ1176" s="34">
        <v>1750.799</v>
      </c>
      <c r="AR1176" s="34">
        <v>567</v>
      </c>
      <c r="AS1176" s="34">
        <v>0</v>
      </c>
    </row>
    <row r="1177" spans="2:45" s="1" customFormat="1" ht="14.25" x14ac:dyDescent="0.2">
      <c r="B1177" s="31" t="s">
        <v>4794</v>
      </c>
      <c r="C1177" s="32" t="s">
        <v>4042</v>
      </c>
      <c r="D1177" s="31" t="s">
        <v>4043</v>
      </c>
      <c r="E1177" s="31" t="s">
        <v>13</v>
      </c>
      <c r="F1177" s="31" t="s">
        <v>11</v>
      </c>
      <c r="G1177" s="31" t="s">
        <v>19</v>
      </c>
      <c r="H1177" s="31" t="s">
        <v>132</v>
      </c>
      <c r="I1177" s="31" t="s">
        <v>10</v>
      </c>
      <c r="J1177" s="31" t="s">
        <v>21</v>
      </c>
      <c r="K1177" s="31" t="s">
        <v>4044</v>
      </c>
      <c r="L1177" s="33">
        <v>205</v>
      </c>
      <c r="M1177" s="150">
        <v>8280.4622899999995</v>
      </c>
      <c r="N1177" s="34">
        <v>50304</v>
      </c>
      <c r="O1177" s="34">
        <v>0</v>
      </c>
      <c r="P1177" s="30">
        <v>67989.462289999996</v>
      </c>
      <c r="Q1177" s="35">
        <v>0</v>
      </c>
      <c r="R1177" s="36">
        <v>0</v>
      </c>
      <c r="S1177" s="36">
        <v>0</v>
      </c>
      <c r="T1177" s="36">
        <v>410</v>
      </c>
      <c r="U1177" s="37">
        <v>410.00221092632506</v>
      </c>
      <c r="V1177" s="38">
        <v>410.00221092632506</v>
      </c>
      <c r="W1177" s="34">
        <v>68399.464500926319</v>
      </c>
      <c r="X1177" s="34">
        <v>0</v>
      </c>
      <c r="Y1177" s="33">
        <v>68399.464500926319</v>
      </c>
      <c r="Z1177" s="144">
        <v>0</v>
      </c>
      <c r="AA1177" s="34">
        <v>0</v>
      </c>
      <c r="AB1177" s="34">
        <v>1960.3754017493047</v>
      </c>
      <c r="AC1177" s="34">
        <v>2158.91</v>
      </c>
      <c r="AD1177" s="34">
        <v>383.3057574</v>
      </c>
      <c r="AE1177" s="34">
        <v>0</v>
      </c>
      <c r="AF1177" s="34">
        <v>4502.591159149305</v>
      </c>
      <c r="AG1177" s="136">
        <v>9836</v>
      </c>
      <c r="AH1177" s="34">
        <v>9836</v>
      </c>
      <c r="AI1177" s="34">
        <v>0</v>
      </c>
      <c r="AJ1177" s="34">
        <v>0</v>
      </c>
      <c r="AK1177" s="34">
        <v>0</v>
      </c>
      <c r="AL1177" s="34">
        <v>9836</v>
      </c>
      <c r="AM1177" s="34">
        <v>9836</v>
      </c>
      <c r="AN1177" s="34">
        <v>0</v>
      </c>
      <c r="AO1177" s="34">
        <v>67989.462289999996</v>
      </c>
      <c r="AP1177" s="34">
        <v>67989.462289999996</v>
      </c>
      <c r="AQ1177" s="34">
        <v>0</v>
      </c>
      <c r="AR1177" s="34">
        <v>50304</v>
      </c>
      <c r="AS1177" s="34">
        <v>0</v>
      </c>
    </row>
    <row r="1178" spans="2:45" s="1" customFormat="1" ht="14.25" x14ac:dyDescent="0.2">
      <c r="B1178" s="31" t="s">
        <v>4794</v>
      </c>
      <c r="C1178" s="32" t="s">
        <v>1061</v>
      </c>
      <c r="D1178" s="31" t="s">
        <v>1062</v>
      </c>
      <c r="E1178" s="31" t="s">
        <v>13</v>
      </c>
      <c r="F1178" s="31" t="s">
        <v>11</v>
      </c>
      <c r="G1178" s="31" t="s">
        <v>19</v>
      </c>
      <c r="H1178" s="31" t="s">
        <v>132</v>
      </c>
      <c r="I1178" s="31" t="s">
        <v>10</v>
      </c>
      <c r="J1178" s="31" t="s">
        <v>14</v>
      </c>
      <c r="K1178" s="31" t="s">
        <v>1063</v>
      </c>
      <c r="L1178" s="33">
        <v>9789</v>
      </c>
      <c r="M1178" s="150">
        <v>236448.73401399999</v>
      </c>
      <c r="N1178" s="34">
        <v>-155135</v>
      </c>
      <c r="O1178" s="34">
        <v>82434.349630115292</v>
      </c>
      <c r="P1178" s="30">
        <v>131949.60741539998</v>
      </c>
      <c r="Q1178" s="35">
        <v>22611.760470000001</v>
      </c>
      <c r="R1178" s="36">
        <v>0</v>
      </c>
      <c r="S1178" s="36">
        <v>21090.739814865239</v>
      </c>
      <c r="T1178" s="36">
        <v>-81.752007741219131</v>
      </c>
      <c r="U1178" s="37">
        <v>21009.101098158666</v>
      </c>
      <c r="V1178" s="38">
        <v>43620.861568158667</v>
      </c>
      <c r="W1178" s="34">
        <v>175570.46898355865</v>
      </c>
      <c r="X1178" s="34">
        <v>39545.137152865238</v>
      </c>
      <c r="Y1178" s="33">
        <v>136025.33183069341</v>
      </c>
      <c r="Z1178" s="144">
        <v>0</v>
      </c>
      <c r="AA1178" s="34">
        <v>16073.565525502316</v>
      </c>
      <c r="AB1178" s="34">
        <v>64681.257390078878</v>
      </c>
      <c r="AC1178" s="34">
        <v>41032.68</v>
      </c>
      <c r="AD1178" s="34">
        <v>2032.5450000000001</v>
      </c>
      <c r="AE1178" s="34">
        <v>372.47</v>
      </c>
      <c r="AF1178" s="34">
        <v>124192.51791558119</v>
      </c>
      <c r="AG1178" s="136">
        <v>114538</v>
      </c>
      <c r="AH1178" s="34">
        <v>138182.87340139999</v>
      </c>
      <c r="AI1178" s="34">
        <v>0</v>
      </c>
      <c r="AJ1178" s="34">
        <v>23644.8734014</v>
      </c>
      <c r="AK1178" s="34">
        <v>23644.8734014</v>
      </c>
      <c r="AL1178" s="34">
        <v>114538</v>
      </c>
      <c r="AM1178" s="34">
        <v>114538</v>
      </c>
      <c r="AN1178" s="34">
        <v>0</v>
      </c>
      <c r="AO1178" s="34">
        <v>131949.60741539998</v>
      </c>
      <c r="AP1178" s="34">
        <v>108304.73401399999</v>
      </c>
      <c r="AQ1178" s="34">
        <v>23644.873401399993</v>
      </c>
      <c r="AR1178" s="34">
        <v>-155135</v>
      </c>
      <c r="AS1178" s="34">
        <v>0</v>
      </c>
    </row>
    <row r="1179" spans="2:45" s="1" customFormat="1" ht="14.25" x14ac:dyDescent="0.2">
      <c r="B1179" s="31" t="s">
        <v>4794</v>
      </c>
      <c r="C1179" s="32" t="s">
        <v>4362</v>
      </c>
      <c r="D1179" s="31" t="s">
        <v>4363</v>
      </c>
      <c r="E1179" s="31" t="s">
        <v>13</v>
      </c>
      <c r="F1179" s="31" t="s">
        <v>11</v>
      </c>
      <c r="G1179" s="31" t="s">
        <v>19</v>
      </c>
      <c r="H1179" s="31" t="s">
        <v>132</v>
      </c>
      <c r="I1179" s="31" t="s">
        <v>10</v>
      </c>
      <c r="J1179" s="31" t="s">
        <v>14</v>
      </c>
      <c r="K1179" s="31" t="s">
        <v>4364</v>
      </c>
      <c r="L1179" s="33">
        <v>9559</v>
      </c>
      <c r="M1179" s="150">
        <v>508881.90755999996</v>
      </c>
      <c r="N1179" s="34">
        <v>-448940</v>
      </c>
      <c r="O1179" s="34">
        <v>272299.33430736058</v>
      </c>
      <c r="P1179" s="30">
        <v>246979.90755999996</v>
      </c>
      <c r="Q1179" s="35">
        <v>29817.083635999999</v>
      </c>
      <c r="R1179" s="36">
        <v>0</v>
      </c>
      <c r="S1179" s="36">
        <v>19159.734260578789</v>
      </c>
      <c r="T1179" s="36">
        <v>10018.149735545339</v>
      </c>
      <c r="U1179" s="37">
        <v>29178.041337957879</v>
      </c>
      <c r="V1179" s="38">
        <v>58995.124973957878</v>
      </c>
      <c r="W1179" s="34">
        <v>305975.03253395786</v>
      </c>
      <c r="X1179" s="34">
        <v>48191.612327939452</v>
      </c>
      <c r="Y1179" s="33">
        <v>257783.4202060184</v>
      </c>
      <c r="Z1179" s="144">
        <v>0</v>
      </c>
      <c r="AA1179" s="34">
        <v>26278.199230541508</v>
      </c>
      <c r="AB1179" s="34">
        <v>68402.462960278586</v>
      </c>
      <c r="AC1179" s="34">
        <v>40068.58</v>
      </c>
      <c r="AD1179" s="34">
        <v>6875.6819511336244</v>
      </c>
      <c r="AE1179" s="34">
        <v>13496.3</v>
      </c>
      <c r="AF1179" s="34">
        <v>155121.22414195372</v>
      </c>
      <c r="AG1179" s="136">
        <v>248560</v>
      </c>
      <c r="AH1179" s="34">
        <v>267540</v>
      </c>
      <c r="AI1179" s="34">
        <v>0</v>
      </c>
      <c r="AJ1179" s="34">
        <v>18980</v>
      </c>
      <c r="AK1179" s="34">
        <v>18980</v>
      </c>
      <c r="AL1179" s="34">
        <v>248560</v>
      </c>
      <c r="AM1179" s="34">
        <v>248560</v>
      </c>
      <c r="AN1179" s="34">
        <v>0</v>
      </c>
      <c r="AO1179" s="34">
        <v>246979.90755999996</v>
      </c>
      <c r="AP1179" s="34">
        <v>227999.90755999996</v>
      </c>
      <c r="AQ1179" s="34">
        <v>18980</v>
      </c>
      <c r="AR1179" s="34">
        <v>-448940</v>
      </c>
      <c r="AS1179" s="34">
        <v>0</v>
      </c>
    </row>
    <row r="1180" spans="2:45" s="1" customFormat="1" ht="14.25" x14ac:dyDescent="0.2">
      <c r="B1180" s="31" t="s">
        <v>4794</v>
      </c>
      <c r="C1180" s="32" t="s">
        <v>3713</v>
      </c>
      <c r="D1180" s="31" t="s">
        <v>3714</v>
      </c>
      <c r="E1180" s="31" t="s">
        <v>13</v>
      </c>
      <c r="F1180" s="31" t="s">
        <v>11</v>
      </c>
      <c r="G1180" s="31" t="s">
        <v>19</v>
      </c>
      <c r="H1180" s="31" t="s">
        <v>132</v>
      </c>
      <c r="I1180" s="31" t="s">
        <v>10</v>
      </c>
      <c r="J1180" s="31" t="s">
        <v>12</v>
      </c>
      <c r="K1180" s="31" t="s">
        <v>3715</v>
      </c>
      <c r="L1180" s="33">
        <v>1397</v>
      </c>
      <c r="M1180" s="150">
        <v>33993.700954</v>
      </c>
      <c r="N1180" s="34">
        <v>27129</v>
      </c>
      <c r="O1180" s="34">
        <v>0</v>
      </c>
      <c r="P1180" s="30">
        <v>76755.130953999993</v>
      </c>
      <c r="Q1180" s="35">
        <v>876.22162700000001</v>
      </c>
      <c r="R1180" s="36">
        <v>0</v>
      </c>
      <c r="S1180" s="36">
        <v>1001.2108720003845</v>
      </c>
      <c r="T1180" s="36">
        <v>1792.7891279996156</v>
      </c>
      <c r="U1180" s="37">
        <v>2794.0150666540299</v>
      </c>
      <c r="V1180" s="38">
        <v>3670.2366936540298</v>
      </c>
      <c r="W1180" s="34">
        <v>80425.367647654028</v>
      </c>
      <c r="X1180" s="34">
        <v>1877.2703850003891</v>
      </c>
      <c r="Y1180" s="33">
        <v>78548.097262653639</v>
      </c>
      <c r="Z1180" s="144">
        <v>0</v>
      </c>
      <c r="AA1180" s="34">
        <v>556.84413927063929</v>
      </c>
      <c r="AB1180" s="34">
        <v>6587.8528789872234</v>
      </c>
      <c r="AC1180" s="34">
        <v>7618.79</v>
      </c>
      <c r="AD1180" s="34">
        <v>0</v>
      </c>
      <c r="AE1180" s="34">
        <v>0</v>
      </c>
      <c r="AF1180" s="34">
        <v>14763.487018257863</v>
      </c>
      <c r="AG1180" s="136">
        <v>11104</v>
      </c>
      <c r="AH1180" s="34">
        <v>15632.429999999998</v>
      </c>
      <c r="AI1180" s="34">
        <v>0</v>
      </c>
      <c r="AJ1180" s="34">
        <v>0</v>
      </c>
      <c r="AK1180" s="34">
        <v>0</v>
      </c>
      <c r="AL1180" s="34">
        <v>11104</v>
      </c>
      <c r="AM1180" s="34">
        <v>15632.429999999998</v>
      </c>
      <c r="AN1180" s="34">
        <v>4528.4299999999985</v>
      </c>
      <c r="AO1180" s="34">
        <v>76755.130953999993</v>
      </c>
      <c r="AP1180" s="34">
        <v>72226.700954</v>
      </c>
      <c r="AQ1180" s="34">
        <v>4528.429999999993</v>
      </c>
      <c r="AR1180" s="34">
        <v>27129</v>
      </c>
      <c r="AS1180" s="34">
        <v>0</v>
      </c>
    </row>
    <row r="1181" spans="2:45" s="1" customFormat="1" ht="14.25" x14ac:dyDescent="0.2">
      <c r="B1181" s="31" t="s">
        <v>4794</v>
      </c>
      <c r="C1181" s="32" t="s">
        <v>4266</v>
      </c>
      <c r="D1181" s="31" t="s">
        <v>4267</v>
      </c>
      <c r="E1181" s="31" t="s">
        <v>13</v>
      </c>
      <c r="F1181" s="31" t="s">
        <v>11</v>
      </c>
      <c r="G1181" s="31" t="s">
        <v>19</v>
      </c>
      <c r="H1181" s="31" t="s">
        <v>132</v>
      </c>
      <c r="I1181" s="31" t="s">
        <v>10</v>
      </c>
      <c r="J1181" s="31" t="s">
        <v>14</v>
      </c>
      <c r="K1181" s="31" t="s">
        <v>4268</v>
      </c>
      <c r="L1181" s="33">
        <v>5281</v>
      </c>
      <c r="M1181" s="150">
        <v>143034.247088</v>
      </c>
      <c r="N1181" s="34">
        <v>-207489.9</v>
      </c>
      <c r="O1181" s="34">
        <v>86269.432707647997</v>
      </c>
      <c r="P1181" s="30">
        <v>82031.34708800001</v>
      </c>
      <c r="Q1181" s="35">
        <v>9913.7952949999999</v>
      </c>
      <c r="R1181" s="36">
        <v>0</v>
      </c>
      <c r="S1181" s="36">
        <v>8188.6593794317159</v>
      </c>
      <c r="T1181" s="36">
        <v>2373.3406205682841</v>
      </c>
      <c r="U1181" s="37">
        <v>10562.056955619135</v>
      </c>
      <c r="V1181" s="38">
        <v>20475.852250619137</v>
      </c>
      <c r="W1181" s="34">
        <v>102507.19933861915</v>
      </c>
      <c r="X1181" s="34">
        <v>16843.103618079695</v>
      </c>
      <c r="Y1181" s="33">
        <v>85664.095720539452</v>
      </c>
      <c r="Z1181" s="144">
        <v>0</v>
      </c>
      <c r="AA1181" s="34">
        <v>5453.4815277120797</v>
      </c>
      <c r="AB1181" s="34">
        <v>40053.859168432158</v>
      </c>
      <c r="AC1181" s="34">
        <v>22136.44</v>
      </c>
      <c r="AD1181" s="34">
        <v>1986.4129758661347</v>
      </c>
      <c r="AE1181" s="34">
        <v>356.5</v>
      </c>
      <c r="AF1181" s="34">
        <v>69986.693672010369</v>
      </c>
      <c r="AG1181" s="136">
        <v>171925</v>
      </c>
      <c r="AH1181" s="34">
        <v>171925</v>
      </c>
      <c r="AI1181" s="34">
        <v>25348</v>
      </c>
      <c r="AJ1181" s="34">
        <v>25348</v>
      </c>
      <c r="AK1181" s="34">
        <v>0</v>
      </c>
      <c r="AL1181" s="34">
        <v>146577</v>
      </c>
      <c r="AM1181" s="34">
        <v>146577</v>
      </c>
      <c r="AN1181" s="34">
        <v>0</v>
      </c>
      <c r="AO1181" s="34">
        <v>82031.34708800001</v>
      </c>
      <c r="AP1181" s="34">
        <v>82031.34708800001</v>
      </c>
      <c r="AQ1181" s="34">
        <v>0</v>
      </c>
      <c r="AR1181" s="34">
        <v>-216602</v>
      </c>
      <c r="AS1181" s="34">
        <v>9112.1000000000058</v>
      </c>
    </row>
    <row r="1182" spans="2:45" s="1" customFormat="1" ht="14.25" x14ac:dyDescent="0.2">
      <c r="B1182" s="31" t="s">
        <v>4794</v>
      </c>
      <c r="C1182" s="32" t="s">
        <v>593</v>
      </c>
      <c r="D1182" s="31" t="s">
        <v>594</v>
      </c>
      <c r="E1182" s="31" t="s">
        <v>13</v>
      </c>
      <c r="F1182" s="31" t="s">
        <v>11</v>
      </c>
      <c r="G1182" s="31" t="s">
        <v>19</v>
      </c>
      <c r="H1182" s="31" t="s">
        <v>132</v>
      </c>
      <c r="I1182" s="31" t="s">
        <v>10</v>
      </c>
      <c r="J1182" s="31" t="s">
        <v>12</v>
      </c>
      <c r="K1182" s="31" t="s">
        <v>595</v>
      </c>
      <c r="L1182" s="33">
        <v>3234</v>
      </c>
      <c r="M1182" s="150">
        <v>152284.98122000002</v>
      </c>
      <c r="N1182" s="34">
        <v>7792</v>
      </c>
      <c r="O1182" s="34">
        <v>0</v>
      </c>
      <c r="P1182" s="30">
        <v>208104.98122000002</v>
      </c>
      <c r="Q1182" s="35">
        <v>10931.578793000001</v>
      </c>
      <c r="R1182" s="36">
        <v>0</v>
      </c>
      <c r="S1182" s="36">
        <v>9485.6228480036425</v>
      </c>
      <c r="T1182" s="36">
        <v>-163.07941656976072</v>
      </c>
      <c r="U1182" s="37">
        <v>9322.5937032794645</v>
      </c>
      <c r="V1182" s="38">
        <v>20254.172496279465</v>
      </c>
      <c r="W1182" s="34">
        <v>228359.15371627948</v>
      </c>
      <c r="X1182" s="34">
        <v>17785.542840003647</v>
      </c>
      <c r="Y1182" s="33">
        <v>210573.61087627584</v>
      </c>
      <c r="Z1182" s="144">
        <v>0</v>
      </c>
      <c r="AA1182" s="34">
        <v>9382.5035597096412</v>
      </c>
      <c r="AB1182" s="34">
        <v>30168.218606784281</v>
      </c>
      <c r="AC1182" s="34">
        <v>13556</v>
      </c>
      <c r="AD1182" s="34">
        <v>3875.1595716912502</v>
      </c>
      <c r="AE1182" s="34">
        <v>21718.3</v>
      </c>
      <c r="AF1182" s="34">
        <v>78700.181738185172</v>
      </c>
      <c r="AG1182" s="136">
        <v>55656</v>
      </c>
      <c r="AH1182" s="34">
        <v>55656</v>
      </c>
      <c r="AI1182" s="34">
        <v>0</v>
      </c>
      <c r="AJ1182" s="34">
        <v>0</v>
      </c>
      <c r="AK1182" s="34">
        <v>0</v>
      </c>
      <c r="AL1182" s="34">
        <v>55656</v>
      </c>
      <c r="AM1182" s="34">
        <v>55656</v>
      </c>
      <c r="AN1182" s="34">
        <v>0</v>
      </c>
      <c r="AO1182" s="34">
        <v>208104.98122000002</v>
      </c>
      <c r="AP1182" s="34">
        <v>208104.98122000002</v>
      </c>
      <c r="AQ1182" s="34">
        <v>0</v>
      </c>
      <c r="AR1182" s="34">
        <v>7792</v>
      </c>
      <c r="AS1182" s="34">
        <v>0</v>
      </c>
    </row>
    <row r="1183" spans="2:45" s="1" customFormat="1" ht="14.25" x14ac:dyDescent="0.2">
      <c r="B1183" s="31" t="s">
        <v>4794</v>
      </c>
      <c r="C1183" s="32" t="s">
        <v>2762</v>
      </c>
      <c r="D1183" s="31" t="s">
        <v>2763</v>
      </c>
      <c r="E1183" s="31" t="s">
        <v>13</v>
      </c>
      <c r="F1183" s="31" t="s">
        <v>11</v>
      </c>
      <c r="G1183" s="31" t="s">
        <v>19</v>
      </c>
      <c r="H1183" s="31" t="s">
        <v>132</v>
      </c>
      <c r="I1183" s="31" t="s">
        <v>10</v>
      </c>
      <c r="J1183" s="31" t="s">
        <v>21</v>
      </c>
      <c r="K1183" s="31" t="s">
        <v>2764</v>
      </c>
      <c r="L1183" s="33">
        <v>188</v>
      </c>
      <c r="M1183" s="150">
        <v>5389.4573740000005</v>
      </c>
      <c r="N1183" s="34">
        <v>91571</v>
      </c>
      <c r="O1183" s="34">
        <v>0</v>
      </c>
      <c r="P1183" s="30">
        <v>87337.285373999999</v>
      </c>
      <c r="Q1183" s="35">
        <v>0</v>
      </c>
      <c r="R1183" s="36">
        <v>0</v>
      </c>
      <c r="S1183" s="36">
        <v>0</v>
      </c>
      <c r="T1183" s="36">
        <v>376</v>
      </c>
      <c r="U1183" s="37">
        <v>376.0020275812152</v>
      </c>
      <c r="V1183" s="38">
        <v>376.0020275812152</v>
      </c>
      <c r="W1183" s="34">
        <v>87713.287401581212</v>
      </c>
      <c r="X1183" s="34">
        <v>0</v>
      </c>
      <c r="Y1183" s="33">
        <v>87713.287401581212</v>
      </c>
      <c r="Z1183" s="144">
        <v>0</v>
      </c>
      <c r="AA1183" s="34">
        <v>1077.5427095855109</v>
      </c>
      <c r="AB1183" s="34">
        <v>1287.629256868865</v>
      </c>
      <c r="AC1183" s="34">
        <v>1880.82</v>
      </c>
      <c r="AD1183" s="34">
        <v>160.5</v>
      </c>
      <c r="AE1183" s="34">
        <v>198</v>
      </c>
      <c r="AF1183" s="34">
        <v>4604.4919664543759</v>
      </c>
      <c r="AG1183" s="136">
        <v>0</v>
      </c>
      <c r="AH1183" s="34">
        <v>1838.8279999999997</v>
      </c>
      <c r="AI1183" s="34">
        <v>0</v>
      </c>
      <c r="AJ1183" s="34">
        <v>0</v>
      </c>
      <c r="AK1183" s="34">
        <v>0</v>
      </c>
      <c r="AL1183" s="34">
        <v>0</v>
      </c>
      <c r="AM1183" s="34">
        <v>1838.8279999999997</v>
      </c>
      <c r="AN1183" s="34">
        <v>1838.8279999999997</v>
      </c>
      <c r="AO1183" s="34">
        <v>87337.285373999999</v>
      </c>
      <c r="AP1183" s="34">
        <v>85498.457374000005</v>
      </c>
      <c r="AQ1183" s="34">
        <v>1838.8279999999941</v>
      </c>
      <c r="AR1183" s="34">
        <v>91571</v>
      </c>
      <c r="AS1183" s="34">
        <v>0</v>
      </c>
    </row>
    <row r="1184" spans="2:45" s="1" customFormat="1" ht="14.25" x14ac:dyDescent="0.2">
      <c r="B1184" s="31" t="s">
        <v>4794</v>
      </c>
      <c r="C1184" s="32" t="s">
        <v>1803</v>
      </c>
      <c r="D1184" s="31" t="s">
        <v>1804</v>
      </c>
      <c r="E1184" s="31" t="s">
        <v>13</v>
      </c>
      <c r="F1184" s="31" t="s">
        <v>11</v>
      </c>
      <c r="G1184" s="31" t="s">
        <v>19</v>
      </c>
      <c r="H1184" s="31" t="s">
        <v>132</v>
      </c>
      <c r="I1184" s="31" t="s">
        <v>10</v>
      </c>
      <c r="J1184" s="31" t="s">
        <v>12</v>
      </c>
      <c r="K1184" s="31" t="s">
        <v>1805</v>
      </c>
      <c r="L1184" s="33">
        <v>2734</v>
      </c>
      <c r="M1184" s="150">
        <v>98861.971404999989</v>
      </c>
      <c r="N1184" s="34">
        <v>-111424</v>
      </c>
      <c r="O1184" s="34">
        <v>41458.271711895308</v>
      </c>
      <c r="P1184" s="30">
        <v>26715.871404999991</v>
      </c>
      <c r="Q1184" s="35">
        <v>9513.1893170000003</v>
      </c>
      <c r="R1184" s="36">
        <v>0</v>
      </c>
      <c r="S1184" s="36">
        <v>4158.9134720015973</v>
      </c>
      <c r="T1184" s="36">
        <v>7314.7959858657723</v>
      </c>
      <c r="U1184" s="37">
        <v>11473.771329882704</v>
      </c>
      <c r="V1184" s="38">
        <v>20986.960646882704</v>
      </c>
      <c r="W1184" s="34">
        <v>47702.832051882695</v>
      </c>
      <c r="X1184" s="34">
        <v>16666.223037896925</v>
      </c>
      <c r="Y1184" s="33">
        <v>31036.60901398577</v>
      </c>
      <c r="Z1184" s="144">
        <v>0</v>
      </c>
      <c r="AA1184" s="34">
        <v>5413.5469470071703</v>
      </c>
      <c r="AB1184" s="34">
        <v>16351.68949208814</v>
      </c>
      <c r="AC1184" s="34">
        <v>11460.14</v>
      </c>
      <c r="AD1184" s="34">
        <v>467.8181232</v>
      </c>
      <c r="AE1184" s="34">
        <v>0</v>
      </c>
      <c r="AF1184" s="34">
        <v>33693.194562295314</v>
      </c>
      <c r="AG1184" s="136">
        <v>42718</v>
      </c>
      <c r="AH1184" s="34">
        <v>48603.9</v>
      </c>
      <c r="AI1184" s="34">
        <v>0</v>
      </c>
      <c r="AJ1184" s="34">
        <v>5885.9000000000005</v>
      </c>
      <c r="AK1184" s="34">
        <v>5885.9000000000005</v>
      </c>
      <c r="AL1184" s="34">
        <v>42718</v>
      </c>
      <c r="AM1184" s="34">
        <v>42718</v>
      </c>
      <c r="AN1184" s="34">
        <v>0</v>
      </c>
      <c r="AO1184" s="34">
        <v>26715.871404999991</v>
      </c>
      <c r="AP1184" s="34">
        <v>20829.971404999989</v>
      </c>
      <c r="AQ1184" s="34">
        <v>5885.9000000000015</v>
      </c>
      <c r="AR1184" s="34">
        <v>-111424</v>
      </c>
      <c r="AS1184" s="34">
        <v>0</v>
      </c>
    </row>
    <row r="1185" spans="2:45" s="1" customFormat="1" ht="14.25" x14ac:dyDescent="0.2">
      <c r="B1185" s="31" t="s">
        <v>4794</v>
      </c>
      <c r="C1185" s="32" t="s">
        <v>1637</v>
      </c>
      <c r="D1185" s="31" t="s">
        <v>1638</v>
      </c>
      <c r="E1185" s="31" t="s">
        <v>13</v>
      </c>
      <c r="F1185" s="31" t="s">
        <v>11</v>
      </c>
      <c r="G1185" s="31" t="s">
        <v>19</v>
      </c>
      <c r="H1185" s="31" t="s">
        <v>132</v>
      </c>
      <c r="I1185" s="31" t="s">
        <v>10</v>
      </c>
      <c r="J1185" s="31" t="s">
        <v>12</v>
      </c>
      <c r="K1185" s="31" t="s">
        <v>1639</v>
      </c>
      <c r="L1185" s="33">
        <v>4377</v>
      </c>
      <c r="M1185" s="150">
        <v>134957.182837</v>
      </c>
      <c r="N1185" s="34">
        <v>99010</v>
      </c>
      <c r="O1185" s="34">
        <v>0</v>
      </c>
      <c r="P1185" s="30">
        <v>160400.812837</v>
      </c>
      <c r="Q1185" s="35">
        <v>7681.6212859999996</v>
      </c>
      <c r="R1185" s="36">
        <v>0</v>
      </c>
      <c r="S1185" s="36">
        <v>7512.8493200028852</v>
      </c>
      <c r="T1185" s="36">
        <v>1241.1506799971148</v>
      </c>
      <c r="U1185" s="37">
        <v>8754.0472059732911</v>
      </c>
      <c r="V1185" s="38">
        <v>16435.668491973291</v>
      </c>
      <c r="W1185" s="34">
        <v>176836.48132897328</v>
      </c>
      <c r="X1185" s="34">
        <v>14086.592475002864</v>
      </c>
      <c r="Y1185" s="33">
        <v>162749.88885397042</v>
      </c>
      <c r="Z1185" s="144">
        <v>0</v>
      </c>
      <c r="AA1185" s="34">
        <v>6521.1818228112443</v>
      </c>
      <c r="AB1185" s="34">
        <v>27865.932506077428</v>
      </c>
      <c r="AC1185" s="34">
        <v>18347.13</v>
      </c>
      <c r="AD1185" s="34">
        <v>2971.0082446249999</v>
      </c>
      <c r="AE1185" s="34">
        <v>2941.71</v>
      </c>
      <c r="AF1185" s="34">
        <v>58646.962573513672</v>
      </c>
      <c r="AG1185" s="136">
        <v>42415</v>
      </c>
      <c r="AH1185" s="34">
        <v>48978.63</v>
      </c>
      <c r="AI1185" s="34">
        <v>0</v>
      </c>
      <c r="AJ1185" s="34">
        <v>0</v>
      </c>
      <c r="AK1185" s="34">
        <v>0</v>
      </c>
      <c r="AL1185" s="34">
        <v>42415</v>
      </c>
      <c r="AM1185" s="34">
        <v>48978.63</v>
      </c>
      <c r="AN1185" s="34">
        <v>6563.6299999999974</v>
      </c>
      <c r="AO1185" s="34">
        <v>160400.812837</v>
      </c>
      <c r="AP1185" s="34">
        <v>153837.182837</v>
      </c>
      <c r="AQ1185" s="34">
        <v>6563.6300000000047</v>
      </c>
      <c r="AR1185" s="34">
        <v>99010</v>
      </c>
      <c r="AS1185" s="34">
        <v>0</v>
      </c>
    </row>
    <row r="1186" spans="2:45" s="1" customFormat="1" ht="14.25" x14ac:dyDescent="0.2">
      <c r="B1186" s="31" t="s">
        <v>4794</v>
      </c>
      <c r="C1186" s="32" t="s">
        <v>629</v>
      </c>
      <c r="D1186" s="31" t="s">
        <v>630</v>
      </c>
      <c r="E1186" s="31" t="s">
        <v>13</v>
      </c>
      <c r="F1186" s="31" t="s">
        <v>11</v>
      </c>
      <c r="G1186" s="31" t="s">
        <v>19</v>
      </c>
      <c r="H1186" s="31" t="s">
        <v>132</v>
      </c>
      <c r="I1186" s="31" t="s">
        <v>10</v>
      </c>
      <c r="J1186" s="31" t="s">
        <v>12</v>
      </c>
      <c r="K1186" s="31" t="s">
        <v>631</v>
      </c>
      <c r="L1186" s="33">
        <v>1463</v>
      </c>
      <c r="M1186" s="150">
        <v>41490.475035000003</v>
      </c>
      <c r="N1186" s="34">
        <v>-16827.400000000001</v>
      </c>
      <c r="O1186" s="34">
        <v>0</v>
      </c>
      <c r="P1186" s="30">
        <v>44836.645035000001</v>
      </c>
      <c r="Q1186" s="35">
        <v>3454.5101540000001</v>
      </c>
      <c r="R1186" s="36">
        <v>0</v>
      </c>
      <c r="S1186" s="36">
        <v>3947.28116228723</v>
      </c>
      <c r="T1186" s="36">
        <v>-55.1924294348687</v>
      </c>
      <c r="U1186" s="37">
        <v>3892.1097209534323</v>
      </c>
      <c r="V1186" s="38">
        <v>7346.6198749534324</v>
      </c>
      <c r="W1186" s="34">
        <v>52183.264909953432</v>
      </c>
      <c r="X1186" s="34">
        <v>7401.15217928723</v>
      </c>
      <c r="Y1186" s="33">
        <v>44782.112730666202</v>
      </c>
      <c r="Z1186" s="144">
        <v>0</v>
      </c>
      <c r="AA1186" s="34">
        <v>1817.0786274727925</v>
      </c>
      <c r="AB1186" s="34">
        <v>5059.1819421910168</v>
      </c>
      <c r="AC1186" s="34">
        <v>6132.48</v>
      </c>
      <c r="AD1186" s="34">
        <v>0</v>
      </c>
      <c r="AE1186" s="34">
        <v>0</v>
      </c>
      <c r="AF1186" s="34">
        <v>13008.740569663809</v>
      </c>
      <c r="AG1186" s="136">
        <v>1000</v>
      </c>
      <c r="AH1186" s="34">
        <v>20173.57</v>
      </c>
      <c r="AI1186" s="34">
        <v>0</v>
      </c>
      <c r="AJ1186" s="34">
        <v>3802.6000000000004</v>
      </c>
      <c r="AK1186" s="34">
        <v>3802.6000000000004</v>
      </c>
      <c r="AL1186" s="34">
        <v>1000</v>
      </c>
      <c r="AM1186" s="34">
        <v>16370.97</v>
      </c>
      <c r="AN1186" s="34">
        <v>15370.97</v>
      </c>
      <c r="AO1186" s="34">
        <v>44836.645035000001</v>
      </c>
      <c r="AP1186" s="34">
        <v>25663.075035000002</v>
      </c>
      <c r="AQ1186" s="34">
        <v>19173.57</v>
      </c>
      <c r="AR1186" s="34">
        <v>-23568</v>
      </c>
      <c r="AS1186" s="34">
        <v>6740.5999999999985</v>
      </c>
    </row>
    <row r="1187" spans="2:45" s="1" customFormat="1" ht="14.25" x14ac:dyDescent="0.2">
      <c r="B1187" s="31" t="s">
        <v>4794</v>
      </c>
      <c r="C1187" s="32" t="s">
        <v>4245</v>
      </c>
      <c r="D1187" s="31" t="s">
        <v>4246</v>
      </c>
      <c r="E1187" s="31" t="s">
        <v>13</v>
      </c>
      <c r="F1187" s="31" t="s">
        <v>11</v>
      </c>
      <c r="G1187" s="31" t="s">
        <v>19</v>
      </c>
      <c r="H1187" s="31" t="s">
        <v>132</v>
      </c>
      <c r="I1187" s="31" t="s">
        <v>10</v>
      </c>
      <c r="J1187" s="31" t="s">
        <v>14</v>
      </c>
      <c r="K1187" s="31" t="s">
        <v>4247</v>
      </c>
      <c r="L1187" s="33">
        <v>6363</v>
      </c>
      <c r="M1187" s="150">
        <v>114874.18619100002</v>
      </c>
      <c r="N1187" s="34">
        <v>-98195.739999999991</v>
      </c>
      <c r="O1187" s="34">
        <v>54325.41107623947</v>
      </c>
      <c r="P1187" s="30">
        <v>224613.44619100005</v>
      </c>
      <c r="Q1187" s="35">
        <v>10417.884866</v>
      </c>
      <c r="R1187" s="36">
        <v>0</v>
      </c>
      <c r="S1187" s="36">
        <v>7964.8361028602021</v>
      </c>
      <c r="T1187" s="36">
        <v>4761.1638971397979</v>
      </c>
      <c r="U1187" s="37">
        <v>12726.068624996129</v>
      </c>
      <c r="V1187" s="38">
        <v>23143.953490996129</v>
      </c>
      <c r="W1187" s="34">
        <v>247757.39968199618</v>
      </c>
      <c r="X1187" s="34">
        <v>14934.067692860175</v>
      </c>
      <c r="Y1187" s="33">
        <v>232823.331989136</v>
      </c>
      <c r="Z1187" s="144">
        <v>0</v>
      </c>
      <c r="AA1187" s="34">
        <v>13319.070053865968</v>
      </c>
      <c r="AB1187" s="34">
        <v>52745.979971986962</v>
      </c>
      <c r="AC1187" s="34">
        <v>26671.87</v>
      </c>
      <c r="AD1187" s="34">
        <v>2107.9760583950001</v>
      </c>
      <c r="AE1187" s="34">
        <v>488.5</v>
      </c>
      <c r="AF1187" s="34">
        <v>95333.396084247928</v>
      </c>
      <c r="AG1187" s="136">
        <v>272429</v>
      </c>
      <c r="AH1187" s="34">
        <v>272429</v>
      </c>
      <c r="AI1187" s="34">
        <v>31050</v>
      </c>
      <c r="AJ1187" s="34">
        <v>31050</v>
      </c>
      <c r="AK1187" s="34">
        <v>0</v>
      </c>
      <c r="AL1187" s="34">
        <v>241379</v>
      </c>
      <c r="AM1187" s="34">
        <v>241379</v>
      </c>
      <c r="AN1187" s="34">
        <v>0</v>
      </c>
      <c r="AO1187" s="34">
        <v>224613.44619100005</v>
      </c>
      <c r="AP1187" s="34">
        <v>224613.44619100005</v>
      </c>
      <c r="AQ1187" s="34">
        <v>0</v>
      </c>
      <c r="AR1187" s="34">
        <v>-98195.739999999991</v>
      </c>
      <c r="AS1187" s="34">
        <v>0</v>
      </c>
    </row>
    <row r="1188" spans="2:45" s="1" customFormat="1" ht="14.25" x14ac:dyDescent="0.2">
      <c r="B1188" s="31" t="s">
        <v>4794</v>
      </c>
      <c r="C1188" s="32" t="s">
        <v>1229</v>
      </c>
      <c r="D1188" s="31" t="s">
        <v>1230</v>
      </c>
      <c r="E1188" s="31" t="s">
        <v>13</v>
      </c>
      <c r="F1188" s="31" t="s">
        <v>11</v>
      </c>
      <c r="G1188" s="31" t="s">
        <v>19</v>
      </c>
      <c r="H1188" s="31" t="s">
        <v>132</v>
      </c>
      <c r="I1188" s="31" t="s">
        <v>10</v>
      </c>
      <c r="J1188" s="31" t="s">
        <v>21</v>
      </c>
      <c r="K1188" s="31" t="s">
        <v>1231</v>
      </c>
      <c r="L1188" s="33">
        <v>356</v>
      </c>
      <c r="M1188" s="150">
        <v>14221.709127999999</v>
      </c>
      <c r="N1188" s="34">
        <v>21231</v>
      </c>
      <c r="O1188" s="34">
        <v>0</v>
      </c>
      <c r="P1188" s="30">
        <v>34477.745128000002</v>
      </c>
      <c r="Q1188" s="35">
        <v>300.85805699999997</v>
      </c>
      <c r="R1188" s="36">
        <v>0</v>
      </c>
      <c r="S1188" s="36">
        <v>315.93638628583562</v>
      </c>
      <c r="T1188" s="36">
        <v>396.06361371416438</v>
      </c>
      <c r="U1188" s="37">
        <v>712.00383946230113</v>
      </c>
      <c r="V1188" s="38">
        <v>1012.861896462301</v>
      </c>
      <c r="W1188" s="34">
        <v>35490.607024462304</v>
      </c>
      <c r="X1188" s="34">
        <v>592.38072428583837</v>
      </c>
      <c r="Y1188" s="33">
        <v>34898.226300176466</v>
      </c>
      <c r="Z1188" s="144">
        <v>0</v>
      </c>
      <c r="AA1188" s="34">
        <v>1006.0611911022345</v>
      </c>
      <c r="AB1188" s="34">
        <v>2373.877998192776</v>
      </c>
      <c r="AC1188" s="34">
        <v>2828.59</v>
      </c>
      <c r="AD1188" s="34">
        <v>422</v>
      </c>
      <c r="AE1188" s="34">
        <v>0</v>
      </c>
      <c r="AF1188" s="34">
        <v>6630.5291892950108</v>
      </c>
      <c r="AG1188" s="136">
        <v>0</v>
      </c>
      <c r="AH1188" s="34">
        <v>3482.0359999999996</v>
      </c>
      <c r="AI1188" s="34">
        <v>0</v>
      </c>
      <c r="AJ1188" s="34">
        <v>0</v>
      </c>
      <c r="AK1188" s="34">
        <v>0</v>
      </c>
      <c r="AL1188" s="34">
        <v>0</v>
      </c>
      <c r="AM1188" s="34">
        <v>3482.0359999999996</v>
      </c>
      <c r="AN1188" s="34">
        <v>3482.0359999999996</v>
      </c>
      <c r="AO1188" s="34">
        <v>34477.745128000002</v>
      </c>
      <c r="AP1188" s="34">
        <v>30995.709128000002</v>
      </c>
      <c r="AQ1188" s="34">
        <v>3482.0360000000001</v>
      </c>
      <c r="AR1188" s="34">
        <v>231</v>
      </c>
      <c r="AS1188" s="34">
        <v>21000</v>
      </c>
    </row>
    <row r="1189" spans="2:45" s="1" customFormat="1" ht="14.25" x14ac:dyDescent="0.2">
      <c r="B1189" s="31" t="s">
        <v>4794</v>
      </c>
      <c r="C1189" s="32" t="s">
        <v>4599</v>
      </c>
      <c r="D1189" s="31" t="s">
        <v>4600</v>
      </c>
      <c r="E1189" s="31" t="s">
        <v>13</v>
      </c>
      <c r="F1189" s="31" t="s">
        <v>11</v>
      </c>
      <c r="G1189" s="31" t="s">
        <v>19</v>
      </c>
      <c r="H1189" s="31" t="s">
        <v>132</v>
      </c>
      <c r="I1189" s="31" t="s">
        <v>10</v>
      </c>
      <c r="J1189" s="31" t="s">
        <v>12</v>
      </c>
      <c r="K1189" s="31" t="s">
        <v>4601</v>
      </c>
      <c r="L1189" s="33">
        <v>1144</v>
      </c>
      <c r="M1189" s="150">
        <v>71311.405849999996</v>
      </c>
      <c r="N1189" s="34">
        <v>-47736.4</v>
      </c>
      <c r="O1189" s="34">
        <v>23037.546712781961</v>
      </c>
      <c r="P1189" s="30">
        <v>40010.405849999996</v>
      </c>
      <c r="Q1189" s="35">
        <v>4960.9397730000001</v>
      </c>
      <c r="R1189" s="36">
        <v>0</v>
      </c>
      <c r="S1189" s="36">
        <v>1494.9545645720027</v>
      </c>
      <c r="T1189" s="36">
        <v>793.04543542799729</v>
      </c>
      <c r="U1189" s="37">
        <v>2288.0123380473942</v>
      </c>
      <c r="V1189" s="38">
        <v>7248.9521110473943</v>
      </c>
      <c r="W1189" s="34">
        <v>47259.35796104739</v>
      </c>
      <c r="X1189" s="34">
        <v>2803.0398085720008</v>
      </c>
      <c r="Y1189" s="33">
        <v>44456.318152475389</v>
      </c>
      <c r="Z1189" s="144">
        <v>0</v>
      </c>
      <c r="AA1189" s="34">
        <v>2265.1880723804279</v>
      </c>
      <c r="AB1189" s="34">
        <v>4004.2045035532192</v>
      </c>
      <c r="AC1189" s="34">
        <v>4795.32</v>
      </c>
      <c r="AD1189" s="34">
        <v>323</v>
      </c>
      <c r="AE1189" s="34">
        <v>61.74</v>
      </c>
      <c r="AF1189" s="34">
        <v>11449.452575933647</v>
      </c>
      <c r="AG1189" s="136">
        <v>28778</v>
      </c>
      <c r="AH1189" s="34">
        <v>32798.400000000001</v>
      </c>
      <c r="AI1189" s="34">
        <v>0</v>
      </c>
      <c r="AJ1189" s="34">
        <v>4020.4</v>
      </c>
      <c r="AK1189" s="34">
        <v>4020.4</v>
      </c>
      <c r="AL1189" s="34">
        <v>28778</v>
      </c>
      <c r="AM1189" s="34">
        <v>28778</v>
      </c>
      <c r="AN1189" s="34">
        <v>0</v>
      </c>
      <c r="AO1189" s="34">
        <v>40010.405849999996</v>
      </c>
      <c r="AP1189" s="34">
        <v>35990.005849999994</v>
      </c>
      <c r="AQ1189" s="34">
        <v>4020.4000000000015</v>
      </c>
      <c r="AR1189" s="34">
        <v>-48050</v>
      </c>
      <c r="AS1189" s="34">
        <v>313.59999999999854</v>
      </c>
    </row>
    <row r="1190" spans="2:45" s="1" customFormat="1" ht="14.25" x14ac:dyDescent="0.2">
      <c r="B1190" s="31" t="s">
        <v>4794</v>
      </c>
      <c r="C1190" s="32" t="s">
        <v>3772</v>
      </c>
      <c r="D1190" s="31" t="s">
        <v>3773</v>
      </c>
      <c r="E1190" s="31" t="s">
        <v>13</v>
      </c>
      <c r="F1190" s="31" t="s">
        <v>11</v>
      </c>
      <c r="G1190" s="31" t="s">
        <v>19</v>
      </c>
      <c r="H1190" s="31" t="s">
        <v>132</v>
      </c>
      <c r="I1190" s="31" t="s">
        <v>10</v>
      </c>
      <c r="J1190" s="31" t="s">
        <v>12</v>
      </c>
      <c r="K1190" s="31" t="s">
        <v>3774</v>
      </c>
      <c r="L1190" s="33">
        <v>2805</v>
      </c>
      <c r="M1190" s="150">
        <v>51946.796859999995</v>
      </c>
      <c r="N1190" s="34">
        <v>-57911</v>
      </c>
      <c r="O1190" s="34">
        <v>44318.3364607146</v>
      </c>
      <c r="P1190" s="30">
        <v>47181.396859999993</v>
      </c>
      <c r="Q1190" s="35">
        <v>2016.5388129999999</v>
      </c>
      <c r="R1190" s="36">
        <v>0</v>
      </c>
      <c r="S1190" s="36">
        <v>1715.9783131435161</v>
      </c>
      <c r="T1190" s="36">
        <v>3894.0216868564839</v>
      </c>
      <c r="U1190" s="37">
        <v>5610.0302519431307</v>
      </c>
      <c r="V1190" s="38">
        <v>7626.5690649431308</v>
      </c>
      <c r="W1190" s="34">
        <v>54807.965924943128</v>
      </c>
      <c r="X1190" s="34">
        <v>3217.4593371435258</v>
      </c>
      <c r="Y1190" s="33">
        <v>51590.506587799602</v>
      </c>
      <c r="Z1190" s="144">
        <v>0</v>
      </c>
      <c r="AA1190" s="34">
        <v>443.77302152923227</v>
      </c>
      <c r="AB1190" s="34">
        <v>13468.1830104602</v>
      </c>
      <c r="AC1190" s="34">
        <v>11757.75</v>
      </c>
      <c r="AD1190" s="34">
        <v>1231.2366188874998</v>
      </c>
      <c r="AE1190" s="34">
        <v>982.31</v>
      </c>
      <c r="AF1190" s="34">
        <v>27883.25265087693</v>
      </c>
      <c r="AG1190" s="136">
        <v>51033</v>
      </c>
      <c r="AH1190" s="34">
        <v>53145.599999999999</v>
      </c>
      <c r="AI1190" s="34">
        <v>0</v>
      </c>
      <c r="AJ1190" s="34">
        <v>2112.6</v>
      </c>
      <c r="AK1190" s="34">
        <v>2112.6</v>
      </c>
      <c r="AL1190" s="34">
        <v>51033</v>
      </c>
      <c r="AM1190" s="34">
        <v>51033</v>
      </c>
      <c r="AN1190" s="34">
        <v>0</v>
      </c>
      <c r="AO1190" s="34">
        <v>47181.396859999993</v>
      </c>
      <c r="AP1190" s="34">
        <v>45068.796859999995</v>
      </c>
      <c r="AQ1190" s="34">
        <v>2112.5999999999985</v>
      </c>
      <c r="AR1190" s="34">
        <v>-57911</v>
      </c>
      <c r="AS1190" s="34">
        <v>0</v>
      </c>
    </row>
    <row r="1191" spans="2:45" s="1" customFormat="1" ht="14.25" x14ac:dyDescent="0.2">
      <c r="B1191" s="31" t="s">
        <v>4794</v>
      </c>
      <c r="C1191" s="32" t="s">
        <v>3371</v>
      </c>
      <c r="D1191" s="31" t="s">
        <v>3372</v>
      </c>
      <c r="E1191" s="31" t="s">
        <v>13</v>
      </c>
      <c r="F1191" s="31" t="s">
        <v>11</v>
      </c>
      <c r="G1191" s="31" t="s">
        <v>19</v>
      </c>
      <c r="H1191" s="31" t="s">
        <v>132</v>
      </c>
      <c r="I1191" s="31" t="s">
        <v>10</v>
      </c>
      <c r="J1191" s="31" t="s">
        <v>21</v>
      </c>
      <c r="K1191" s="31" t="s">
        <v>3373</v>
      </c>
      <c r="L1191" s="33">
        <v>124</v>
      </c>
      <c r="M1191" s="150">
        <v>5886.6921869999996</v>
      </c>
      <c r="N1191" s="34">
        <v>-7697</v>
      </c>
      <c r="O1191" s="34">
        <v>3808.9755245815641</v>
      </c>
      <c r="P1191" s="30">
        <v>-7965.2638130000005</v>
      </c>
      <c r="Q1191" s="35">
        <v>493.24253399999998</v>
      </c>
      <c r="R1191" s="36">
        <v>7965.2638130000005</v>
      </c>
      <c r="S1191" s="36">
        <v>198.93249828579067</v>
      </c>
      <c r="T1191" s="36">
        <v>2498.3538078627689</v>
      </c>
      <c r="U1191" s="37">
        <v>10662.607616984536</v>
      </c>
      <c r="V1191" s="38">
        <v>11155.850150984537</v>
      </c>
      <c r="W1191" s="34">
        <v>11155.850150984537</v>
      </c>
      <c r="X1191" s="34">
        <v>3862.7973608673565</v>
      </c>
      <c r="Y1191" s="33">
        <v>7293.0527901171808</v>
      </c>
      <c r="Z1191" s="144">
        <v>0</v>
      </c>
      <c r="AA1191" s="34">
        <v>1092.7775796369056</v>
      </c>
      <c r="AB1191" s="34">
        <v>798.48284109752433</v>
      </c>
      <c r="AC1191" s="34">
        <v>1657.17</v>
      </c>
      <c r="AD1191" s="34">
        <v>0</v>
      </c>
      <c r="AE1191" s="34">
        <v>0</v>
      </c>
      <c r="AF1191" s="34">
        <v>3548.4304207344298</v>
      </c>
      <c r="AG1191" s="136">
        <v>0</v>
      </c>
      <c r="AH1191" s="34">
        <v>1447.0439999999999</v>
      </c>
      <c r="AI1191" s="34">
        <v>0</v>
      </c>
      <c r="AJ1191" s="34">
        <v>234.20000000000002</v>
      </c>
      <c r="AK1191" s="34">
        <v>234.20000000000002</v>
      </c>
      <c r="AL1191" s="34">
        <v>0</v>
      </c>
      <c r="AM1191" s="34">
        <v>1212.8439999999998</v>
      </c>
      <c r="AN1191" s="34">
        <v>1212.8439999999998</v>
      </c>
      <c r="AO1191" s="34">
        <v>-7965.2638130000005</v>
      </c>
      <c r="AP1191" s="34">
        <v>-9412.3078129999994</v>
      </c>
      <c r="AQ1191" s="34">
        <v>1447.0439999999999</v>
      </c>
      <c r="AR1191" s="34">
        <v>-7697</v>
      </c>
      <c r="AS1191" s="34">
        <v>0</v>
      </c>
    </row>
    <row r="1192" spans="2:45" s="1" customFormat="1" ht="14.25" x14ac:dyDescent="0.2">
      <c r="B1192" s="31" t="s">
        <v>4794</v>
      </c>
      <c r="C1192" s="32" t="s">
        <v>1682</v>
      </c>
      <c r="D1192" s="31" t="s">
        <v>1683</v>
      </c>
      <c r="E1192" s="31" t="s">
        <v>13</v>
      </c>
      <c r="F1192" s="31" t="s">
        <v>11</v>
      </c>
      <c r="G1192" s="31" t="s">
        <v>19</v>
      </c>
      <c r="H1192" s="31" t="s">
        <v>132</v>
      </c>
      <c r="I1192" s="31" t="s">
        <v>10</v>
      </c>
      <c r="J1192" s="31" t="s">
        <v>12</v>
      </c>
      <c r="K1192" s="31" t="s">
        <v>1684</v>
      </c>
      <c r="L1192" s="33">
        <v>2099</v>
      </c>
      <c r="M1192" s="150">
        <v>70851.095111000002</v>
      </c>
      <c r="N1192" s="34">
        <v>5611</v>
      </c>
      <c r="O1192" s="34">
        <v>0</v>
      </c>
      <c r="P1192" s="30">
        <v>93529.905111</v>
      </c>
      <c r="Q1192" s="35">
        <v>7078.5936689999999</v>
      </c>
      <c r="R1192" s="36">
        <v>0</v>
      </c>
      <c r="S1192" s="36">
        <v>4762.4812400018291</v>
      </c>
      <c r="T1192" s="36">
        <v>-30.505890205919059</v>
      </c>
      <c r="U1192" s="37">
        <v>4732.0008669882773</v>
      </c>
      <c r="V1192" s="38">
        <v>11810.594535988277</v>
      </c>
      <c r="W1192" s="34">
        <v>105340.49964698828</v>
      </c>
      <c r="X1192" s="34">
        <v>8929.6523250018217</v>
      </c>
      <c r="Y1192" s="33">
        <v>96410.847321986454</v>
      </c>
      <c r="Z1192" s="144">
        <v>0</v>
      </c>
      <c r="AA1192" s="34">
        <v>6185.6619425201116</v>
      </c>
      <c r="AB1192" s="34">
        <v>10201.023089957829</v>
      </c>
      <c r="AC1192" s="34">
        <v>9583.69</v>
      </c>
      <c r="AD1192" s="34">
        <v>1339.0539126500005</v>
      </c>
      <c r="AE1192" s="34">
        <v>741.47</v>
      </c>
      <c r="AF1192" s="34">
        <v>28050.898945127941</v>
      </c>
      <c r="AG1192" s="136">
        <v>0</v>
      </c>
      <c r="AH1192" s="34">
        <v>23487.809999999998</v>
      </c>
      <c r="AI1192" s="34">
        <v>0</v>
      </c>
      <c r="AJ1192" s="34">
        <v>0</v>
      </c>
      <c r="AK1192" s="34">
        <v>0</v>
      </c>
      <c r="AL1192" s="34">
        <v>0</v>
      </c>
      <c r="AM1192" s="34">
        <v>23487.809999999998</v>
      </c>
      <c r="AN1192" s="34">
        <v>23487.809999999998</v>
      </c>
      <c r="AO1192" s="34">
        <v>93529.905111</v>
      </c>
      <c r="AP1192" s="34">
        <v>70042.095111000002</v>
      </c>
      <c r="AQ1192" s="34">
        <v>23487.809999999998</v>
      </c>
      <c r="AR1192" s="34">
        <v>5611</v>
      </c>
      <c r="AS1192" s="34">
        <v>0</v>
      </c>
    </row>
    <row r="1193" spans="2:45" s="1" customFormat="1" ht="14.25" x14ac:dyDescent="0.2">
      <c r="B1193" s="31" t="s">
        <v>4794</v>
      </c>
      <c r="C1193" s="32" t="s">
        <v>1571</v>
      </c>
      <c r="D1193" s="31" t="s">
        <v>1572</v>
      </c>
      <c r="E1193" s="31" t="s">
        <v>13</v>
      </c>
      <c r="F1193" s="31" t="s">
        <v>11</v>
      </c>
      <c r="G1193" s="31" t="s">
        <v>19</v>
      </c>
      <c r="H1193" s="31" t="s">
        <v>132</v>
      </c>
      <c r="I1193" s="31" t="s">
        <v>10</v>
      </c>
      <c r="J1193" s="31" t="s">
        <v>12</v>
      </c>
      <c r="K1193" s="31" t="s">
        <v>1573</v>
      </c>
      <c r="L1193" s="33">
        <v>2436</v>
      </c>
      <c r="M1193" s="150">
        <v>67809.64323999999</v>
      </c>
      <c r="N1193" s="34">
        <v>-35236.1</v>
      </c>
      <c r="O1193" s="34">
        <v>14140.813847978607</v>
      </c>
      <c r="P1193" s="30">
        <v>9357.5432399999918</v>
      </c>
      <c r="Q1193" s="35">
        <v>4201.6037109999997</v>
      </c>
      <c r="R1193" s="36">
        <v>0</v>
      </c>
      <c r="S1193" s="36">
        <v>2853.588224001096</v>
      </c>
      <c r="T1193" s="36">
        <v>2623.8026417794263</v>
      </c>
      <c r="U1193" s="37">
        <v>5477.4204026284679</v>
      </c>
      <c r="V1193" s="38">
        <v>9679.0241136284676</v>
      </c>
      <c r="W1193" s="34">
        <v>19036.567353628459</v>
      </c>
      <c r="X1193" s="34">
        <v>8429.0345129797097</v>
      </c>
      <c r="Y1193" s="33">
        <v>10607.53284064875</v>
      </c>
      <c r="Z1193" s="144">
        <v>0</v>
      </c>
      <c r="AA1193" s="34">
        <v>1982.0166811074237</v>
      </c>
      <c r="AB1193" s="34">
        <v>10489.305411595446</v>
      </c>
      <c r="AC1193" s="34">
        <v>10211.01</v>
      </c>
      <c r="AD1193" s="34">
        <v>260.96836559999997</v>
      </c>
      <c r="AE1193" s="34">
        <v>60</v>
      </c>
      <c r="AF1193" s="34">
        <v>23003.300458302871</v>
      </c>
      <c r="AG1193" s="136">
        <v>28383</v>
      </c>
      <c r="AH1193" s="34">
        <v>32164</v>
      </c>
      <c r="AI1193" s="34">
        <v>0</v>
      </c>
      <c r="AJ1193" s="34">
        <v>3781</v>
      </c>
      <c r="AK1193" s="34">
        <v>3781</v>
      </c>
      <c r="AL1193" s="34">
        <v>28383</v>
      </c>
      <c r="AM1193" s="34">
        <v>28383</v>
      </c>
      <c r="AN1193" s="34">
        <v>0</v>
      </c>
      <c r="AO1193" s="34">
        <v>9357.5432399999918</v>
      </c>
      <c r="AP1193" s="34">
        <v>5576.5432399999918</v>
      </c>
      <c r="AQ1193" s="34">
        <v>3781</v>
      </c>
      <c r="AR1193" s="34">
        <v>-35525</v>
      </c>
      <c r="AS1193" s="34">
        <v>288.90000000000146</v>
      </c>
    </row>
    <row r="1194" spans="2:45" s="1" customFormat="1" ht="14.25" x14ac:dyDescent="0.2">
      <c r="B1194" s="31" t="s">
        <v>4794</v>
      </c>
      <c r="C1194" s="32" t="s">
        <v>1262</v>
      </c>
      <c r="D1194" s="31" t="s">
        <v>1263</v>
      </c>
      <c r="E1194" s="31" t="s">
        <v>13</v>
      </c>
      <c r="F1194" s="31" t="s">
        <v>11</v>
      </c>
      <c r="G1194" s="31" t="s">
        <v>19</v>
      </c>
      <c r="H1194" s="31" t="s">
        <v>132</v>
      </c>
      <c r="I1194" s="31" t="s">
        <v>10</v>
      </c>
      <c r="J1194" s="31" t="s">
        <v>12</v>
      </c>
      <c r="K1194" s="31" t="s">
        <v>1264</v>
      </c>
      <c r="L1194" s="33">
        <v>1723</v>
      </c>
      <c r="M1194" s="150">
        <v>32381.653152999999</v>
      </c>
      <c r="N1194" s="34">
        <v>-16266</v>
      </c>
      <c r="O1194" s="34">
        <v>543.22893237542087</v>
      </c>
      <c r="P1194" s="30">
        <v>33483.223152999999</v>
      </c>
      <c r="Q1194" s="35">
        <v>3074.9160729999999</v>
      </c>
      <c r="R1194" s="36">
        <v>0</v>
      </c>
      <c r="S1194" s="36">
        <v>2897.2944228582555</v>
      </c>
      <c r="T1194" s="36">
        <v>548.70557714174447</v>
      </c>
      <c r="U1194" s="37">
        <v>3446.018582566137</v>
      </c>
      <c r="V1194" s="38">
        <v>6520.9346555661368</v>
      </c>
      <c r="W1194" s="34">
        <v>40004.157808566139</v>
      </c>
      <c r="X1194" s="34">
        <v>5432.4270428582531</v>
      </c>
      <c r="Y1194" s="33">
        <v>34571.730765707885</v>
      </c>
      <c r="Z1194" s="144">
        <v>0</v>
      </c>
      <c r="AA1194" s="34">
        <v>1412.4034641822818</v>
      </c>
      <c r="AB1194" s="34">
        <v>8944.6730807198655</v>
      </c>
      <c r="AC1194" s="34">
        <v>7222.32</v>
      </c>
      <c r="AD1194" s="34">
        <v>274.5</v>
      </c>
      <c r="AE1194" s="34">
        <v>0</v>
      </c>
      <c r="AF1194" s="34">
        <v>17853.896544902149</v>
      </c>
      <c r="AG1194" s="136">
        <v>16000</v>
      </c>
      <c r="AH1194" s="34">
        <v>21425.57</v>
      </c>
      <c r="AI1194" s="34">
        <v>0</v>
      </c>
      <c r="AJ1194" s="34">
        <v>2145.2000000000003</v>
      </c>
      <c r="AK1194" s="34">
        <v>2145.2000000000003</v>
      </c>
      <c r="AL1194" s="34">
        <v>16000</v>
      </c>
      <c r="AM1194" s="34">
        <v>19280.37</v>
      </c>
      <c r="AN1194" s="34">
        <v>3280.369999999999</v>
      </c>
      <c r="AO1194" s="34">
        <v>33483.223152999999</v>
      </c>
      <c r="AP1194" s="34">
        <v>28057.653152999999</v>
      </c>
      <c r="AQ1194" s="34">
        <v>5425.57</v>
      </c>
      <c r="AR1194" s="34">
        <v>-16266</v>
      </c>
      <c r="AS1194" s="34">
        <v>0</v>
      </c>
    </row>
    <row r="1195" spans="2:45" s="1" customFormat="1" ht="14.25" x14ac:dyDescent="0.2">
      <c r="B1195" s="31" t="s">
        <v>4794</v>
      </c>
      <c r="C1195" s="32" t="s">
        <v>2132</v>
      </c>
      <c r="D1195" s="31" t="s">
        <v>2133</v>
      </c>
      <c r="E1195" s="31" t="s">
        <v>13</v>
      </c>
      <c r="F1195" s="31" t="s">
        <v>11</v>
      </c>
      <c r="G1195" s="31" t="s">
        <v>19</v>
      </c>
      <c r="H1195" s="31" t="s">
        <v>132</v>
      </c>
      <c r="I1195" s="31" t="s">
        <v>10</v>
      </c>
      <c r="J1195" s="31" t="s">
        <v>12</v>
      </c>
      <c r="K1195" s="31" t="s">
        <v>2134</v>
      </c>
      <c r="L1195" s="33">
        <v>2450</v>
      </c>
      <c r="M1195" s="150">
        <v>58606.821295000002</v>
      </c>
      <c r="N1195" s="34">
        <v>-78147</v>
      </c>
      <c r="O1195" s="34">
        <v>43569.467299006079</v>
      </c>
      <c r="P1195" s="30">
        <v>40488.721294999996</v>
      </c>
      <c r="Q1195" s="35">
        <v>3948.6170870000001</v>
      </c>
      <c r="R1195" s="36">
        <v>0</v>
      </c>
      <c r="S1195" s="36">
        <v>2040.486917715069</v>
      </c>
      <c r="T1195" s="36">
        <v>2859.513082284931</v>
      </c>
      <c r="U1195" s="37">
        <v>4900.0264232658365</v>
      </c>
      <c r="V1195" s="38">
        <v>8848.6435102658361</v>
      </c>
      <c r="W1195" s="34">
        <v>49337.364805265832</v>
      </c>
      <c r="X1195" s="34">
        <v>4743.4679407211515</v>
      </c>
      <c r="Y1195" s="33">
        <v>44593.89686454468</v>
      </c>
      <c r="Z1195" s="144">
        <v>0</v>
      </c>
      <c r="AA1195" s="34">
        <v>2836.3935288831053</v>
      </c>
      <c r="AB1195" s="34">
        <v>17587.994405625628</v>
      </c>
      <c r="AC1195" s="34">
        <v>10269.700000000001</v>
      </c>
      <c r="AD1195" s="34">
        <v>458.00272815628</v>
      </c>
      <c r="AE1195" s="34">
        <v>62.5</v>
      </c>
      <c r="AF1195" s="34">
        <v>31214.590662665014</v>
      </c>
      <c r="AG1195" s="136">
        <v>79353</v>
      </c>
      <c r="AH1195" s="34">
        <v>83650.899999999994</v>
      </c>
      <c r="AI1195" s="34">
        <v>0</v>
      </c>
      <c r="AJ1195" s="34">
        <v>4297.9000000000005</v>
      </c>
      <c r="AK1195" s="34">
        <v>4297.9000000000005</v>
      </c>
      <c r="AL1195" s="34">
        <v>79353</v>
      </c>
      <c r="AM1195" s="34">
        <v>79353</v>
      </c>
      <c r="AN1195" s="34">
        <v>0</v>
      </c>
      <c r="AO1195" s="34">
        <v>40488.721294999996</v>
      </c>
      <c r="AP1195" s="34">
        <v>36190.821294999994</v>
      </c>
      <c r="AQ1195" s="34">
        <v>4297.9000000000015</v>
      </c>
      <c r="AR1195" s="34">
        <v>-90633</v>
      </c>
      <c r="AS1195" s="34">
        <v>12486</v>
      </c>
    </row>
    <row r="1196" spans="2:45" s="1" customFormat="1" ht="14.25" x14ac:dyDescent="0.2">
      <c r="B1196" s="31" t="s">
        <v>4794</v>
      </c>
      <c r="C1196" s="32" t="s">
        <v>316</v>
      </c>
      <c r="D1196" s="31" t="s">
        <v>317</v>
      </c>
      <c r="E1196" s="31" t="s">
        <v>13</v>
      </c>
      <c r="F1196" s="31" t="s">
        <v>11</v>
      </c>
      <c r="G1196" s="31" t="s">
        <v>19</v>
      </c>
      <c r="H1196" s="31" t="s">
        <v>132</v>
      </c>
      <c r="I1196" s="31" t="s">
        <v>10</v>
      </c>
      <c r="J1196" s="31" t="s">
        <v>12</v>
      </c>
      <c r="K1196" s="31" t="s">
        <v>318</v>
      </c>
      <c r="L1196" s="33">
        <v>1637</v>
      </c>
      <c r="M1196" s="150">
        <v>94095.604691999994</v>
      </c>
      <c r="N1196" s="34">
        <v>-151477</v>
      </c>
      <c r="O1196" s="34">
        <v>55080.948542530175</v>
      </c>
      <c r="P1196" s="30">
        <v>-39135.395308000006</v>
      </c>
      <c r="Q1196" s="35">
        <v>6246.7224800000004</v>
      </c>
      <c r="R1196" s="36">
        <v>39135.395308000006</v>
      </c>
      <c r="S1196" s="36">
        <v>2768.6630914296347</v>
      </c>
      <c r="T1196" s="36">
        <v>40916.798477273216</v>
      </c>
      <c r="U1196" s="37">
        <v>82821.303488441248</v>
      </c>
      <c r="V1196" s="38">
        <v>89068.025968441245</v>
      </c>
      <c r="W1196" s="34">
        <v>89068.025968441245</v>
      </c>
      <c r="X1196" s="34">
        <v>56448.049563959823</v>
      </c>
      <c r="Y1196" s="33">
        <v>32619.976404481422</v>
      </c>
      <c r="Z1196" s="144">
        <v>0</v>
      </c>
      <c r="AA1196" s="34">
        <v>2245.239006450844</v>
      </c>
      <c r="AB1196" s="34">
        <v>5036.3640607594816</v>
      </c>
      <c r="AC1196" s="34">
        <v>9974.7999999999993</v>
      </c>
      <c r="AD1196" s="34">
        <v>168.5</v>
      </c>
      <c r="AE1196" s="34">
        <v>0</v>
      </c>
      <c r="AF1196" s="34">
        <v>17424.903067210325</v>
      </c>
      <c r="AG1196" s="136">
        <v>94492</v>
      </c>
      <c r="AH1196" s="34">
        <v>94492</v>
      </c>
      <c r="AI1196" s="34">
        <v>5000</v>
      </c>
      <c r="AJ1196" s="34">
        <v>5000</v>
      </c>
      <c r="AK1196" s="34">
        <v>0</v>
      </c>
      <c r="AL1196" s="34">
        <v>89492</v>
      </c>
      <c r="AM1196" s="34">
        <v>89492</v>
      </c>
      <c r="AN1196" s="34">
        <v>0</v>
      </c>
      <c r="AO1196" s="34">
        <v>-39135.395308000006</v>
      </c>
      <c r="AP1196" s="34">
        <v>-39135.395308000006</v>
      </c>
      <c r="AQ1196" s="34">
        <v>0</v>
      </c>
      <c r="AR1196" s="34">
        <v>-151477</v>
      </c>
      <c r="AS1196" s="34">
        <v>0</v>
      </c>
    </row>
    <row r="1197" spans="2:45" s="1" customFormat="1" ht="14.25" x14ac:dyDescent="0.2">
      <c r="B1197" s="31" t="s">
        <v>4794</v>
      </c>
      <c r="C1197" s="32" t="s">
        <v>3341</v>
      </c>
      <c r="D1197" s="31" t="s">
        <v>3342</v>
      </c>
      <c r="E1197" s="31" t="s">
        <v>13</v>
      </c>
      <c r="F1197" s="31" t="s">
        <v>11</v>
      </c>
      <c r="G1197" s="31" t="s">
        <v>19</v>
      </c>
      <c r="H1197" s="31" t="s">
        <v>132</v>
      </c>
      <c r="I1197" s="31" t="s">
        <v>10</v>
      </c>
      <c r="J1197" s="31" t="s">
        <v>14</v>
      </c>
      <c r="K1197" s="31" t="s">
        <v>3343</v>
      </c>
      <c r="L1197" s="33">
        <v>6326</v>
      </c>
      <c r="M1197" s="150">
        <v>266055.07262700005</v>
      </c>
      <c r="N1197" s="34">
        <v>-188221</v>
      </c>
      <c r="O1197" s="34">
        <v>79285.066935919036</v>
      </c>
      <c r="P1197" s="30">
        <v>204891.47262700007</v>
      </c>
      <c r="Q1197" s="35">
        <v>21004.968358999999</v>
      </c>
      <c r="R1197" s="36">
        <v>0</v>
      </c>
      <c r="S1197" s="36">
        <v>10691.931083432677</v>
      </c>
      <c r="T1197" s="36">
        <v>1960.068916567323</v>
      </c>
      <c r="U1197" s="37">
        <v>12652.068225950889</v>
      </c>
      <c r="V1197" s="38">
        <v>33657.036584950889</v>
      </c>
      <c r="W1197" s="34">
        <v>238548.50921195096</v>
      </c>
      <c r="X1197" s="34">
        <v>20047.370781432721</v>
      </c>
      <c r="Y1197" s="33">
        <v>218501.13843051824</v>
      </c>
      <c r="Z1197" s="144">
        <v>0</v>
      </c>
      <c r="AA1197" s="34">
        <v>23790.826525379569</v>
      </c>
      <c r="AB1197" s="34">
        <v>51814.94367204413</v>
      </c>
      <c r="AC1197" s="34">
        <v>26516.78</v>
      </c>
      <c r="AD1197" s="34">
        <v>2268.5</v>
      </c>
      <c r="AE1197" s="34">
        <v>118.36</v>
      </c>
      <c r="AF1197" s="34">
        <v>104509.4101974237</v>
      </c>
      <c r="AG1197" s="136">
        <v>174314</v>
      </c>
      <c r="AH1197" s="34">
        <v>187926.39999999999</v>
      </c>
      <c r="AI1197" s="34">
        <v>0</v>
      </c>
      <c r="AJ1197" s="34">
        <v>13612.400000000001</v>
      </c>
      <c r="AK1197" s="34">
        <v>13612.400000000001</v>
      </c>
      <c r="AL1197" s="34">
        <v>174314</v>
      </c>
      <c r="AM1197" s="34">
        <v>174314</v>
      </c>
      <c r="AN1197" s="34">
        <v>0</v>
      </c>
      <c r="AO1197" s="34">
        <v>204891.47262700007</v>
      </c>
      <c r="AP1197" s="34">
        <v>191279.07262700007</v>
      </c>
      <c r="AQ1197" s="34">
        <v>13612.399999999994</v>
      </c>
      <c r="AR1197" s="34">
        <v>-188221</v>
      </c>
      <c r="AS1197" s="34">
        <v>0</v>
      </c>
    </row>
    <row r="1198" spans="2:45" s="1" customFormat="1" ht="14.25" x14ac:dyDescent="0.2">
      <c r="B1198" s="31" t="s">
        <v>4794</v>
      </c>
      <c r="C1198" s="32" t="s">
        <v>706</v>
      </c>
      <c r="D1198" s="31" t="s">
        <v>707</v>
      </c>
      <c r="E1198" s="31" t="s">
        <v>13</v>
      </c>
      <c r="F1198" s="31" t="s">
        <v>11</v>
      </c>
      <c r="G1198" s="31" t="s">
        <v>19</v>
      </c>
      <c r="H1198" s="31" t="s">
        <v>132</v>
      </c>
      <c r="I1198" s="31" t="s">
        <v>10</v>
      </c>
      <c r="J1198" s="31" t="s">
        <v>21</v>
      </c>
      <c r="K1198" s="31" t="s">
        <v>708</v>
      </c>
      <c r="L1198" s="33">
        <v>356</v>
      </c>
      <c r="M1198" s="150">
        <v>32573.826118000004</v>
      </c>
      <c r="N1198" s="34">
        <v>-55062</v>
      </c>
      <c r="O1198" s="34">
        <v>39939.870314450265</v>
      </c>
      <c r="P1198" s="30">
        <v>-26354.737881999994</v>
      </c>
      <c r="Q1198" s="35">
        <v>4103.0406750000002</v>
      </c>
      <c r="R1198" s="36">
        <v>26354.737881999994</v>
      </c>
      <c r="S1198" s="36">
        <v>163.92446742863439</v>
      </c>
      <c r="T1198" s="36">
        <v>28757.258983529646</v>
      </c>
      <c r="U1198" s="37">
        <v>55276.219408542696</v>
      </c>
      <c r="V1198" s="38">
        <v>59379.2600835427</v>
      </c>
      <c r="W1198" s="34">
        <v>59379.2600835427</v>
      </c>
      <c r="X1198" s="34">
        <v>36287.621924878898</v>
      </c>
      <c r="Y1198" s="33">
        <v>23091.638158663802</v>
      </c>
      <c r="Z1198" s="144">
        <v>0</v>
      </c>
      <c r="AA1198" s="34">
        <v>525.76952526610785</v>
      </c>
      <c r="AB1198" s="34">
        <v>3296.5800510528506</v>
      </c>
      <c r="AC1198" s="34">
        <v>1492.25</v>
      </c>
      <c r="AD1198" s="34">
        <v>343.5</v>
      </c>
      <c r="AE1198" s="34">
        <v>0</v>
      </c>
      <c r="AF1198" s="34">
        <v>5658.0995763189585</v>
      </c>
      <c r="AG1198" s="136">
        <v>2758</v>
      </c>
      <c r="AH1198" s="34">
        <v>3948.4359999999997</v>
      </c>
      <c r="AI1198" s="34">
        <v>0</v>
      </c>
      <c r="AJ1198" s="34">
        <v>466.40000000000003</v>
      </c>
      <c r="AK1198" s="34">
        <v>466.40000000000003</v>
      </c>
      <c r="AL1198" s="34">
        <v>2758</v>
      </c>
      <c r="AM1198" s="34">
        <v>3482.0359999999996</v>
      </c>
      <c r="AN1198" s="34">
        <v>724.0359999999996</v>
      </c>
      <c r="AO1198" s="34">
        <v>-26354.737881999994</v>
      </c>
      <c r="AP1198" s="34">
        <v>-27545.173881999996</v>
      </c>
      <c r="AQ1198" s="34">
        <v>1190.4360000000015</v>
      </c>
      <c r="AR1198" s="34">
        <v>-55062</v>
      </c>
      <c r="AS1198" s="34">
        <v>0</v>
      </c>
    </row>
    <row r="1199" spans="2:45" s="1" customFormat="1" ht="14.25" x14ac:dyDescent="0.2">
      <c r="B1199" s="31" t="s">
        <v>4794</v>
      </c>
      <c r="C1199" s="32" t="s">
        <v>4422</v>
      </c>
      <c r="D1199" s="31" t="s">
        <v>4423</v>
      </c>
      <c r="E1199" s="31" t="s">
        <v>13</v>
      </c>
      <c r="F1199" s="31" t="s">
        <v>11</v>
      </c>
      <c r="G1199" s="31" t="s">
        <v>19</v>
      </c>
      <c r="H1199" s="31" t="s">
        <v>132</v>
      </c>
      <c r="I1199" s="31" t="s">
        <v>10</v>
      </c>
      <c r="J1199" s="31" t="s">
        <v>12</v>
      </c>
      <c r="K1199" s="31" t="s">
        <v>4424</v>
      </c>
      <c r="L1199" s="33">
        <v>1048</v>
      </c>
      <c r="M1199" s="150">
        <v>79413.410084000003</v>
      </c>
      <c r="N1199" s="34">
        <v>-2134</v>
      </c>
      <c r="O1199" s="34">
        <v>0</v>
      </c>
      <c r="P1199" s="30">
        <v>75345.530083999998</v>
      </c>
      <c r="Q1199" s="35">
        <v>2793.3639750000002</v>
      </c>
      <c r="R1199" s="36">
        <v>0</v>
      </c>
      <c r="S1199" s="36">
        <v>973.12148571465946</v>
      </c>
      <c r="T1199" s="36">
        <v>1122.8785142853405</v>
      </c>
      <c r="U1199" s="37">
        <v>2096.0113026867739</v>
      </c>
      <c r="V1199" s="38">
        <v>4889.3752776867741</v>
      </c>
      <c r="W1199" s="34">
        <v>80234.905361686775</v>
      </c>
      <c r="X1199" s="34">
        <v>1824.6027857146546</v>
      </c>
      <c r="Y1199" s="33">
        <v>78410.30257597212</v>
      </c>
      <c r="Z1199" s="144">
        <v>0</v>
      </c>
      <c r="AA1199" s="34">
        <v>1297.6532044040791</v>
      </c>
      <c r="AB1199" s="34">
        <v>6529.3224707330046</v>
      </c>
      <c r="AC1199" s="34">
        <v>4392.92</v>
      </c>
      <c r="AD1199" s="34">
        <v>117.53814239999996</v>
      </c>
      <c r="AE1199" s="34">
        <v>0</v>
      </c>
      <c r="AF1199" s="34">
        <v>12337.433817537085</v>
      </c>
      <c r="AG1199" s="136">
        <v>164</v>
      </c>
      <c r="AH1199" s="34">
        <v>15209.119999999999</v>
      </c>
      <c r="AI1199" s="34">
        <v>0</v>
      </c>
      <c r="AJ1199" s="34">
        <v>3482</v>
      </c>
      <c r="AK1199" s="34">
        <v>3482</v>
      </c>
      <c r="AL1199" s="34">
        <v>164</v>
      </c>
      <c r="AM1199" s="34">
        <v>11727.119999999999</v>
      </c>
      <c r="AN1199" s="34">
        <v>11563.119999999999</v>
      </c>
      <c r="AO1199" s="34">
        <v>75345.530083999998</v>
      </c>
      <c r="AP1199" s="34">
        <v>60300.410084000003</v>
      </c>
      <c r="AQ1199" s="34">
        <v>15045.119999999995</v>
      </c>
      <c r="AR1199" s="34">
        <v>-2134</v>
      </c>
      <c r="AS1199" s="34">
        <v>0</v>
      </c>
    </row>
    <row r="1200" spans="2:45" s="1" customFormat="1" ht="14.25" x14ac:dyDescent="0.2">
      <c r="B1200" s="31" t="s">
        <v>4794</v>
      </c>
      <c r="C1200" s="32" t="s">
        <v>3650</v>
      </c>
      <c r="D1200" s="31" t="s">
        <v>3651</v>
      </c>
      <c r="E1200" s="31" t="s">
        <v>13</v>
      </c>
      <c r="F1200" s="31" t="s">
        <v>11</v>
      </c>
      <c r="G1200" s="31" t="s">
        <v>19</v>
      </c>
      <c r="H1200" s="31" t="s">
        <v>132</v>
      </c>
      <c r="I1200" s="31" t="s">
        <v>10</v>
      </c>
      <c r="J1200" s="31" t="s">
        <v>21</v>
      </c>
      <c r="K1200" s="31" t="s">
        <v>3652</v>
      </c>
      <c r="L1200" s="33">
        <v>471</v>
      </c>
      <c r="M1200" s="150">
        <v>11180.006013</v>
      </c>
      <c r="N1200" s="34">
        <v>10875</v>
      </c>
      <c r="O1200" s="34">
        <v>0</v>
      </c>
      <c r="P1200" s="30">
        <v>4626.8570129999971</v>
      </c>
      <c r="Q1200" s="35">
        <v>454.67908899999998</v>
      </c>
      <c r="R1200" s="36">
        <v>0</v>
      </c>
      <c r="S1200" s="36">
        <v>284.94468228582372</v>
      </c>
      <c r="T1200" s="36">
        <v>657.05531771417623</v>
      </c>
      <c r="U1200" s="37">
        <v>942.0050797380444</v>
      </c>
      <c r="V1200" s="38">
        <v>1396.6841687380443</v>
      </c>
      <c r="W1200" s="34">
        <v>6023.5411817380409</v>
      </c>
      <c r="X1200" s="34">
        <v>534.27127928582286</v>
      </c>
      <c r="Y1200" s="33">
        <v>5489.269902452218</v>
      </c>
      <c r="Z1200" s="144">
        <v>0</v>
      </c>
      <c r="AA1200" s="34">
        <v>530.72810005762221</v>
      </c>
      <c r="AB1200" s="34">
        <v>1537.3627063944314</v>
      </c>
      <c r="AC1200" s="34">
        <v>2506.0699999999997</v>
      </c>
      <c r="AD1200" s="34">
        <v>0</v>
      </c>
      <c r="AE1200" s="34">
        <v>0</v>
      </c>
      <c r="AF1200" s="34">
        <v>4574.1608064520533</v>
      </c>
      <c r="AG1200" s="136">
        <v>0</v>
      </c>
      <c r="AH1200" s="34">
        <v>4606.8509999999997</v>
      </c>
      <c r="AI1200" s="34">
        <v>0</v>
      </c>
      <c r="AJ1200" s="34">
        <v>0</v>
      </c>
      <c r="AK1200" s="34">
        <v>0</v>
      </c>
      <c r="AL1200" s="34">
        <v>0</v>
      </c>
      <c r="AM1200" s="34">
        <v>4606.8509999999997</v>
      </c>
      <c r="AN1200" s="34">
        <v>4606.8509999999997</v>
      </c>
      <c r="AO1200" s="34">
        <v>4626.8570129999971</v>
      </c>
      <c r="AP1200" s="34">
        <v>20.006012999997438</v>
      </c>
      <c r="AQ1200" s="34">
        <v>4606.8509999999987</v>
      </c>
      <c r="AR1200" s="34">
        <v>10692</v>
      </c>
      <c r="AS1200" s="34">
        <v>183</v>
      </c>
    </row>
    <row r="1201" spans="2:45" s="1" customFormat="1" ht="14.25" x14ac:dyDescent="0.2">
      <c r="B1201" s="31" t="s">
        <v>4794</v>
      </c>
      <c r="C1201" s="32" t="s">
        <v>2697</v>
      </c>
      <c r="D1201" s="31" t="s">
        <v>2698</v>
      </c>
      <c r="E1201" s="31" t="s">
        <v>13</v>
      </c>
      <c r="F1201" s="31" t="s">
        <v>11</v>
      </c>
      <c r="G1201" s="31" t="s">
        <v>19</v>
      </c>
      <c r="H1201" s="31" t="s">
        <v>132</v>
      </c>
      <c r="I1201" s="31" t="s">
        <v>10</v>
      </c>
      <c r="J1201" s="31" t="s">
        <v>12</v>
      </c>
      <c r="K1201" s="31" t="s">
        <v>2699</v>
      </c>
      <c r="L1201" s="33">
        <v>1346</v>
      </c>
      <c r="M1201" s="150">
        <v>50872.039120000009</v>
      </c>
      <c r="N1201" s="34">
        <v>12667</v>
      </c>
      <c r="O1201" s="34">
        <v>0</v>
      </c>
      <c r="P1201" s="30">
        <v>41366.779120000007</v>
      </c>
      <c r="Q1201" s="35">
        <v>1867.0715970000001</v>
      </c>
      <c r="R1201" s="36">
        <v>0</v>
      </c>
      <c r="S1201" s="36">
        <v>1601.1608045720434</v>
      </c>
      <c r="T1201" s="36">
        <v>1090.8391954279566</v>
      </c>
      <c r="U1201" s="37">
        <v>2692.0145166186999</v>
      </c>
      <c r="V1201" s="38">
        <v>4559.0861136186995</v>
      </c>
      <c r="W1201" s="34">
        <v>45925.865233618708</v>
      </c>
      <c r="X1201" s="34">
        <v>3002.1765085720399</v>
      </c>
      <c r="Y1201" s="33">
        <v>42923.688725046668</v>
      </c>
      <c r="Z1201" s="144">
        <v>0</v>
      </c>
      <c r="AA1201" s="34">
        <v>1535.1116530863701</v>
      </c>
      <c r="AB1201" s="34">
        <v>8571.8168218125138</v>
      </c>
      <c r="AC1201" s="34">
        <v>5642.05</v>
      </c>
      <c r="AD1201" s="34">
        <v>413.86771440000007</v>
      </c>
      <c r="AE1201" s="34">
        <v>0</v>
      </c>
      <c r="AF1201" s="34">
        <v>16162.846189298882</v>
      </c>
      <c r="AG1201" s="136">
        <v>7172</v>
      </c>
      <c r="AH1201" s="34">
        <v>15061.74</v>
      </c>
      <c r="AI1201" s="34">
        <v>0</v>
      </c>
      <c r="AJ1201" s="34">
        <v>0</v>
      </c>
      <c r="AK1201" s="34">
        <v>0</v>
      </c>
      <c r="AL1201" s="34">
        <v>7172</v>
      </c>
      <c r="AM1201" s="34">
        <v>15061.74</v>
      </c>
      <c r="AN1201" s="34">
        <v>7889.74</v>
      </c>
      <c r="AO1201" s="34">
        <v>41366.779120000007</v>
      </c>
      <c r="AP1201" s="34">
        <v>33477.039120000009</v>
      </c>
      <c r="AQ1201" s="34">
        <v>7889.739999999998</v>
      </c>
      <c r="AR1201" s="34">
        <v>12667</v>
      </c>
      <c r="AS1201" s="34">
        <v>0</v>
      </c>
    </row>
    <row r="1202" spans="2:45" s="1" customFormat="1" ht="14.25" x14ac:dyDescent="0.2">
      <c r="B1202" s="31" t="s">
        <v>4794</v>
      </c>
      <c r="C1202" s="32" t="s">
        <v>4003</v>
      </c>
      <c r="D1202" s="31" t="s">
        <v>4004</v>
      </c>
      <c r="E1202" s="31" t="s">
        <v>13</v>
      </c>
      <c r="F1202" s="31" t="s">
        <v>11</v>
      </c>
      <c r="G1202" s="31" t="s">
        <v>19</v>
      </c>
      <c r="H1202" s="31" t="s">
        <v>132</v>
      </c>
      <c r="I1202" s="31" t="s">
        <v>10</v>
      </c>
      <c r="J1202" s="31" t="s">
        <v>12</v>
      </c>
      <c r="K1202" s="31" t="s">
        <v>4005</v>
      </c>
      <c r="L1202" s="33">
        <v>3761</v>
      </c>
      <c r="M1202" s="150">
        <v>89867.194415000005</v>
      </c>
      <c r="N1202" s="34">
        <v>6600</v>
      </c>
      <c r="O1202" s="34">
        <v>0</v>
      </c>
      <c r="P1202" s="30">
        <v>84991.194415000005</v>
      </c>
      <c r="Q1202" s="35">
        <v>6293.5285299999996</v>
      </c>
      <c r="R1202" s="36">
        <v>0</v>
      </c>
      <c r="S1202" s="36">
        <v>6463.1731234310528</v>
      </c>
      <c r="T1202" s="36">
        <v>1058.8268765689472</v>
      </c>
      <c r="U1202" s="37">
        <v>7522.040562409311</v>
      </c>
      <c r="V1202" s="38">
        <v>13815.569092409311</v>
      </c>
      <c r="W1202" s="34">
        <v>98806.763507409312</v>
      </c>
      <c r="X1202" s="34">
        <v>12118.449606431052</v>
      </c>
      <c r="Y1202" s="33">
        <v>86688.313900978261</v>
      </c>
      <c r="Z1202" s="144">
        <v>0</v>
      </c>
      <c r="AA1202" s="34">
        <v>4963.049782822889</v>
      </c>
      <c r="AB1202" s="34">
        <v>15808.096369683682</v>
      </c>
      <c r="AC1202" s="34">
        <v>15765.03</v>
      </c>
      <c r="AD1202" s="34">
        <v>285.33069036249998</v>
      </c>
      <c r="AE1202" s="34">
        <v>2230.13</v>
      </c>
      <c r="AF1202" s="34">
        <v>39051.636842869069</v>
      </c>
      <c r="AG1202" s="136">
        <v>69825</v>
      </c>
      <c r="AH1202" s="34">
        <v>69825</v>
      </c>
      <c r="AI1202" s="34">
        <v>0</v>
      </c>
      <c r="AJ1202" s="34">
        <v>0</v>
      </c>
      <c r="AK1202" s="34">
        <v>0</v>
      </c>
      <c r="AL1202" s="34">
        <v>69825</v>
      </c>
      <c r="AM1202" s="34">
        <v>69825</v>
      </c>
      <c r="AN1202" s="34">
        <v>0</v>
      </c>
      <c r="AO1202" s="34">
        <v>84991.194415000005</v>
      </c>
      <c r="AP1202" s="34">
        <v>84991.194415000005</v>
      </c>
      <c r="AQ1202" s="34">
        <v>0</v>
      </c>
      <c r="AR1202" s="34">
        <v>6600</v>
      </c>
      <c r="AS1202" s="34">
        <v>0</v>
      </c>
    </row>
    <row r="1203" spans="2:45" s="1" customFormat="1" ht="14.25" x14ac:dyDescent="0.2">
      <c r="B1203" s="31" t="s">
        <v>4794</v>
      </c>
      <c r="C1203" s="32" t="s">
        <v>4587</v>
      </c>
      <c r="D1203" s="31" t="s">
        <v>4588</v>
      </c>
      <c r="E1203" s="31" t="s">
        <v>13</v>
      </c>
      <c r="F1203" s="31" t="s">
        <v>11</v>
      </c>
      <c r="G1203" s="31" t="s">
        <v>19</v>
      </c>
      <c r="H1203" s="31" t="s">
        <v>132</v>
      </c>
      <c r="I1203" s="31" t="s">
        <v>10</v>
      </c>
      <c r="J1203" s="31" t="s">
        <v>21</v>
      </c>
      <c r="K1203" s="31" t="s">
        <v>4589</v>
      </c>
      <c r="L1203" s="33">
        <v>872</v>
      </c>
      <c r="M1203" s="150">
        <v>24134.588625</v>
      </c>
      <c r="N1203" s="34">
        <v>-18441</v>
      </c>
      <c r="O1203" s="34">
        <v>9043.2317711241667</v>
      </c>
      <c r="P1203" s="30">
        <v>16636.079487499999</v>
      </c>
      <c r="Q1203" s="35">
        <v>585.53709200000003</v>
      </c>
      <c r="R1203" s="36">
        <v>0</v>
      </c>
      <c r="S1203" s="36">
        <v>434.26586857159532</v>
      </c>
      <c r="T1203" s="36">
        <v>1309.7341314284047</v>
      </c>
      <c r="U1203" s="37">
        <v>1744.0094045256365</v>
      </c>
      <c r="V1203" s="38">
        <v>2329.5464965256365</v>
      </c>
      <c r="W1203" s="34">
        <v>18965.625984025635</v>
      </c>
      <c r="X1203" s="34">
        <v>814.24850357159448</v>
      </c>
      <c r="Y1203" s="33">
        <v>18151.377480454041</v>
      </c>
      <c r="Z1203" s="144">
        <v>0</v>
      </c>
      <c r="AA1203" s="34">
        <v>2686.3899315434132</v>
      </c>
      <c r="AB1203" s="34">
        <v>4798.1984508454461</v>
      </c>
      <c r="AC1203" s="34">
        <v>8120.99</v>
      </c>
      <c r="AD1203" s="34">
        <v>0</v>
      </c>
      <c r="AE1203" s="34">
        <v>0</v>
      </c>
      <c r="AF1203" s="34">
        <v>15605.57838238886</v>
      </c>
      <c r="AG1203" s="136">
        <v>0</v>
      </c>
      <c r="AH1203" s="34">
        <v>10942.490862499999</v>
      </c>
      <c r="AI1203" s="34">
        <v>0</v>
      </c>
      <c r="AJ1203" s="34">
        <v>2413.4588625000001</v>
      </c>
      <c r="AK1203" s="34">
        <v>2413.4588625000001</v>
      </c>
      <c r="AL1203" s="34">
        <v>0</v>
      </c>
      <c r="AM1203" s="34">
        <v>8529.0319999999992</v>
      </c>
      <c r="AN1203" s="34">
        <v>8529.0319999999992</v>
      </c>
      <c r="AO1203" s="34">
        <v>16636.079487499999</v>
      </c>
      <c r="AP1203" s="34">
        <v>5693.5886250000003</v>
      </c>
      <c r="AQ1203" s="34">
        <v>10942.490862499999</v>
      </c>
      <c r="AR1203" s="34">
        <v>-18441</v>
      </c>
      <c r="AS1203" s="34">
        <v>0</v>
      </c>
    </row>
    <row r="1204" spans="2:45" s="1" customFormat="1" ht="14.25" x14ac:dyDescent="0.2">
      <c r="B1204" s="31" t="s">
        <v>4794</v>
      </c>
      <c r="C1204" s="32" t="s">
        <v>2822</v>
      </c>
      <c r="D1204" s="31" t="s">
        <v>2823</v>
      </c>
      <c r="E1204" s="31" t="s">
        <v>13</v>
      </c>
      <c r="F1204" s="31" t="s">
        <v>11</v>
      </c>
      <c r="G1204" s="31" t="s">
        <v>19</v>
      </c>
      <c r="H1204" s="31" t="s">
        <v>132</v>
      </c>
      <c r="I1204" s="31" t="s">
        <v>10</v>
      </c>
      <c r="J1204" s="31" t="s">
        <v>12</v>
      </c>
      <c r="K1204" s="31" t="s">
        <v>2824</v>
      </c>
      <c r="L1204" s="33">
        <v>1525</v>
      </c>
      <c r="M1204" s="150">
        <v>58469.690761999998</v>
      </c>
      <c r="N1204" s="34">
        <v>22296</v>
      </c>
      <c r="O1204" s="34">
        <v>0</v>
      </c>
      <c r="P1204" s="30">
        <v>107898.690762</v>
      </c>
      <c r="Q1204" s="35">
        <v>2215.7267980000001</v>
      </c>
      <c r="R1204" s="36">
        <v>0</v>
      </c>
      <c r="S1204" s="36">
        <v>1008.2248560003871</v>
      </c>
      <c r="T1204" s="36">
        <v>2041.7751439996127</v>
      </c>
      <c r="U1204" s="37">
        <v>3050.0164471348576</v>
      </c>
      <c r="V1204" s="38">
        <v>5265.7432451348577</v>
      </c>
      <c r="W1204" s="34">
        <v>113164.43400713486</v>
      </c>
      <c r="X1204" s="34">
        <v>1890.4216050003888</v>
      </c>
      <c r="Y1204" s="33">
        <v>111274.01240213447</v>
      </c>
      <c r="Z1204" s="144">
        <v>0</v>
      </c>
      <c r="AA1204" s="34">
        <v>2589.2995546385937</v>
      </c>
      <c r="AB1204" s="34">
        <v>21935.364909412929</v>
      </c>
      <c r="AC1204" s="34">
        <v>6392.36</v>
      </c>
      <c r="AD1204" s="34">
        <v>2620.5</v>
      </c>
      <c r="AE1204" s="34">
        <v>74.12</v>
      </c>
      <c r="AF1204" s="34">
        <v>33611.644464051526</v>
      </c>
      <c r="AG1204" s="136">
        <v>27133</v>
      </c>
      <c r="AH1204" s="34">
        <v>27133</v>
      </c>
      <c r="AI1204" s="34">
        <v>0</v>
      </c>
      <c r="AJ1204" s="34">
        <v>0</v>
      </c>
      <c r="AK1204" s="34">
        <v>0</v>
      </c>
      <c r="AL1204" s="34">
        <v>27133</v>
      </c>
      <c r="AM1204" s="34">
        <v>27133</v>
      </c>
      <c r="AN1204" s="34">
        <v>0</v>
      </c>
      <c r="AO1204" s="34">
        <v>107898.690762</v>
      </c>
      <c r="AP1204" s="34">
        <v>107898.690762</v>
      </c>
      <c r="AQ1204" s="34">
        <v>0</v>
      </c>
      <c r="AR1204" s="34">
        <v>22296</v>
      </c>
      <c r="AS1204" s="34">
        <v>0</v>
      </c>
    </row>
    <row r="1205" spans="2:45" s="1" customFormat="1" ht="14.25" x14ac:dyDescent="0.2">
      <c r="B1205" s="31" t="s">
        <v>4794</v>
      </c>
      <c r="C1205" s="32" t="s">
        <v>1862</v>
      </c>
      <c r="D1205" s="31" t="s">
        <v>1863</v>
      </c>
      <c r="E1205" s="31" t="s">
        <v>13</v>
      </c>
      <c r="F1205" s="31" t="s">
        <v>11</v>
      </c>
      <c r="G1205" s="31" t="s">
        <v>19</v>
      </c>
      <c r="H1205" s="31" t="s">
        <v>132</v>
      </c>
      <c r="I1205" s="31" t="s">
        <v>10</v>
      </c>
      <c r="J1205" s="31" t="s">
        <v>21</v>
      </c>
      <c r="K1205" s="31" t="s">
        <v>1864</v>
      </c>
      <c r="L1205" s="33">
        <v>516</v>
      </c>
      <c r="M1205" s="150">
        <v>17341.424253000001</v>
      </c>
      <c r="N1205" s="34">
        <v>36212</v>
      </c>
      <c r="O1205" s="34">
        <v>0</v>
      </c>
      <c r="P1205" s="30">
        <v>40683.420253000004</v>
      </c>
      <c r="Q1205" s="35">
        <v>778.61810300000002</v>
      </c>
      <c r="R1205" s="36">
        <v>0</v>
      </c>
      <c r="S1205" s="36">
        <v>0</v>
      </c>
      <c r="T1205" s="36">
        <v>1032</v>
      </c>
      <c r="U1205" s="37">
        <v>1032.0055650633353</v>
      </c>
      <c r="V1205" s="38">
        <v>1810.6236680633353</v>
      </c>
      <c r="W1205" s="34">
        <v>42494.043921063341</v>
      </c>
      <c r="X1205" s="34">
        <v>0</v>
      </c>
      <c r="Y1205" s="33">
        <v>42494.043921063341</v>
      </c>
      <c r="Z1205" s="144">
        <v>0</v>
      </c>
      <c r="AA1205" s="34">
        <v>773.75681540335052</v>
      </c>
      <c r="AB1205" s="34">
        <v>1493.9118033481004</v>
      </c>
      <c r="AC1205" s="34">
        <v>3189.38</v>
      </c>
      <c r="AD1205" s="34">
        <v>203</v>
      </c>
      <c r="AE1205" s="34">
        <v>129.62</v>
      </c>
      <c r="AF1205" s="34">
        <v>5789.6686187514506</v>
      </c>
      <c r="AG1205" s="136">
        <v>0</v>
      </c>
      <c r="AH1205" s="34">
        <v>5046.9959999999992</v>
      </c>
      <c r="AI1205" s="34">
        <v>0</v>
      </c>
      <c r="AJ1205" s="34">
        <v>0</v>
      </c>
      <c r="AK1205" s="34">
        <v>0</v>
      </c>
      <c r="AL1205" s="34">
        <v>0</v>
      </c>
      <c r="AM1205" s="34">
        <v>5046.9959999999992</v>
      </c>
      <c r="AN1205" s="34">
        <v>5046.9959999999992</v>
      </c>
      <c r="AO1205" s="34">
        <v>40683.420253000004</v>
      </c>
      <c r="AP1205" s="34">
        <v>35636.424253000005</v>
      </c>
      <c r="AQ1205" s="34">
        <v>5046.9959999999992</v>
      </c>
      <c r="AR1205" s="34">
        <v>36212</v>
      </c>
      <c r="AS1205" s="34">
        <v>0</v>
      </c>
    </row>
    <row r="1206" spans="2:45" s="1" customFormat="1" ht="14.25" x14ac:dyDescent="0.2">
      <c r="B1206" s="31" t="s">
        <v>4794</v>
      </c>
      <c r="C1206" s="32" t="s">
        <v>4344</v>
      </c>
      <c r="D1206" s="31" t="s">
        <v>4345</v>
      </c>
      <c r="E1206" s="31" t="s">
        <v>13</v>
      </c>
      <c r="F1206" s="31" t="s">
        <v>11</v>
      </c>
      <c r="G1206" s="31" t="s">
        <v>19</v>
      </c>
      <c r="H1206" s="31" t="s">
        <v>132</v>
      </c>
      <c r="I1206" s="31" t="s">
        <v>10</v>
      </c>
      <c r="J1206" s="31" t="s">
        <v>21</v>
      </c>
      <c r="K1206" s="31" t="s">
        <v>4346</v>
      </c>
      <c r="L1206" s="33">
        <v>403</v>
      </c>
      <c r="M1206" s="150">
        <v>19896.032462000003</v>
      </c>
      <c r="N1206" s="34">
        <v>3276</v>
      </c>
      <c r="O1206" s="34">
        <v>0</v>
      </c>
      <c r="P1206" s="30">
        <v>17168.775462000001</v>
      </c>
      <c r="Q1206" s="35">
        <v>307.90257100000002</v>
      </c>
      <c r="R1206" s="36">
        <v>0</v>
      </c>
      <c r="S1206" s="36">
        <v>0</v>
      </c>
      <c r="T1206" s="36">
        <v>806</v>
      </c>
      <c r="U1206" s="37">
        <v>806.00434635760496</v>
      </c>
      <c r="V1206" s="38">
        <v>1113.9069173576049</v>
      </c>
      <c r="W1206" s="34">
        <v>18282.682379357608</v>
      </c>
      <c r="X1206" s="34">
        <v>3.6379800000000002E-12</v>
      </c>
      <c r="Y1206" s="33">
        <v>18282.682379357604</v>
      </c>
      <c r="Z1206" s="144">
        <v>0</v>
      </c>
      <c r="AA1206" s="34">
        <v>578.17775982768546</v>
      </c>
      <c r="AB1206" s="34">
        <v>7423.2320436808659</v>
      </c>
      <c r="AC1206" s="34">
        <v>1689.26</v>
      </c>
      <c r="AD1206" s="34">
        <v>223</v>
      </c>
      <c r="AE1206" s="34">
        <v>0</v>
      </c>
      <c r="AF1206" s="34">
        <v>9913.6698035085519</v>
      </c>
      <c r="AG1206" s="136">
        <v>0</v>
      </c>
      <c r="AH1206" s="34">
        <v>3941.7429999999995</v>
      </c>
      <c r="AI1206" s="34">
        <v>0</v>
      </c>
      <c r="AJ1206" s="34">
        <v>0</v>
      </c>
      <c r="AK1206" s="34">
        <v>0</v>
      </c>
      <c r="AL1206" s="34">
        <v>0</v>
      </c>
      <c r="AM1206" s="34">
        <v>3941.7429999999995</v>
      </c>
      <c r="AN1206" s="34">
        <v>3941.7429999999995</v>
      </c>
      <c r="AO1206" s="34">
        <v>17168.775462000001</v>
      </c>
      <c r="AP1206" s="34">
        <v>13227.032462000003</v>
      </c>
      <c r="AQ1206" s="34">
        <v>3941.7429999999986</v>
      </c>
      <c r="AR1206" s="34">
        <v>3276</v>
      </c>
      <c r="AS1206" s="34">
        <v>0</v>
      </c>
    </row>
    <row r="1207" spans="2:45" s="1" customFormat="1" ht="14.25" x14ac:dyDescent="0.2">
      <c r="B1207" s="31" t="s">
        <v>4794</v>
      </c>
      <c r="C1207" s="32" t="s">
        <v>547</v>
      </c>
      <c r="D1207" s="31" t="s">
        <v>548</v>
      </c>
      <c r="E1207" s="31" t="s">
        <v>13</v>
      </c>
      <c r="F1207" s="31" t="s">
        <v>11</v>
      </c>
      <c r="G1207" s="31" t="s">
        <v>19</v>
      </c>
      <c r="H1207" s="31" t="s">
        <v>132</v>
      </c>
      <c r="I1207" s="31" t="s">
        <v>10</v>
      </c>
      <c r="J1207" s="31" t="s">
        <v>21</v>
      </c>
      <c r="K1207" s="31" t="s">
        <v>549</v>
      </c>
      <c r="L1207" s="33">
        <v>271</v>
      </c>
      <c r="M1207" s="150">
        <v>7105.7233660000011</v>
      </c>
      <c r="N1207" s="34">
        <v>14599</v>
      </c>
      <c r="O1207" s="34">
        <v>0</v>
      </c>
      <c r="P1207" s="30">
        <v>23971.374366000004</v>
      </c>
      <c r="Q1207" s="35">
        <v>207.023</v>
      </c>
      <c r="R1207" s="36">
        <v>0</v>
      </c>
      <c r="S1207" s="36">
        <v>236.33137828580504</v>
      </c>
      <c r="T1207" s="36">
        <v>305.66862171419496</v>
      </c>
      <c r="U1207" s="37">
        <v>542.00292273675166</v>
      </c>
      <c r="V1207" s="38">
        <v>749.02592273675168</v>
      </c>
      <c r="W1207" s="34">
        <v>24720.400288736757</v>
      </c>
      <c r="X1207" s="34">
        <v>443.12133428580637</v>
      </c>
      <c r="Y1207" s="33">
        <v>24277.278954450951</v>
      </c>
      <c r="Z1207" s="144">
        <v>0</v>
      </c>
      <c r="AA1207" s="34">
        <v>9739.0166252493764</v>
      </c>
      <c r="AB1207" s="34">
        <v>826.80656926723918</v>
      </c>
      <c r="AC1207" s="34">
        <v>1135.95</v>
      </c>
      <c r="AD1207" s="34">
        <v>0</v>
      </c>
      <c r="AE1207" s="34">
        <v>0</v>
      </c>
      <c r="AF1207" s="34">
        <v>11701.773194516616</v>
      </c>
      <c r="AG1207" s="136">
        <v>0</v>
      </c>
      <c r="AH1207" s="34">
        <v>2650.6509999999998</v>
      </c>
      <c r="AI1207" s="34">
        <v>0</v>
      </c>
      <c r="AJ1207" s="34">
        <v>0</v>
      </c>
      <c r="AK1207" s="34">
        <v>0</v>
      </c>
      <c r="AL1207" s="34">
        <v>0</v>
      </c>
      <c r="AM1207" s="34">
        <v>2650.6509999999998</v>
      </c>
      <c r="AN1207" s="34">
        <v>2650.6509999999998</v>
      </c>
      <c r="AO1207" s="34">
        <v>23971.374366000004</v>
      </c>
      <c r="AP1207" s="34">
        <v>21320.723366000006</v>
      </c>
      <c r="AQ1207" s="34">
        <v>2650.650999999998</v>
      </c>
      <c r="AR1207" s="34">
        <v>14599</v>
      </c>
      <c r="AS1207" s="34">
        <v>0</v>
      </c>
    </row>
    <row r="1208" spans="2:45" s="1" customFormat="1" ht="14.25" x14ac:dyDescent="0.2">
      <c r="B1208" s="31" t="s">
        <v>4794</v>
      </c>
      <c r="C1208" s="32" t="s">
        <v>754</v>
      </c>
      <c r="D1208" s="31" t="s">
        <v>755</v>
      </c>
      <c r="E1208" s="31" t="s">
        <v>13</v>
      </c>
      <c r="F1208" s="31" t="s">
        <v>11</v>
      </c>
      <c r="G1208" s="31" t="s">
        <v>19</v>
      </c>
      <c r="H1208" s="31" t="s">
        <v>132</v>
      </c>
      <c r="I1208" s="31" t="s">
        <v>10</v>
      </c>
      <c r="J1208" s="31" t="s">
        <v>21</v>
      </c>
      <c r="K1208" s="31" t="s">
        <v>756</v>
      </c>
      <c r="L1208" s="33">
        <v>680</v>
      </c>
      <c r="M1208" s="150">
        <v>18349.541996</v>
      </c>
      <c r="N1208" s="34">
        <v>-1073</v>
      </c>
      <c r="O1208" s="34">
        <v>612.48821275862065</v>
      </c>
      <c r="P1208" s="30">
        <v>18680.621995999998</v>
      </c>
      <c r="Q1208" s="35">
        <v>0</v>
      </c>
      <c r="R1208" s="36">
        <v>0</v>
      </c>
      <c r="S1208" s="36">
        <v>0</v>
      </c>
      <c r="T1208" s="36">
        <v>1360</v>
      </c>
      <c r="U1208" s="37">
        <v>1360.0073338043953</v>
      </c>
      <c r="V1208" s="38">
        <v>1360.0073338043953</v>
      </c>
      <c r="W1208" s="34">
        <v>20040.629329804393</v>
      </c>
      <c r="X1208" s="34">
        <v>0</v>
      </c>
      <c r="Y1208" s="33">
        <v>20040.629329804393</v>
      </c>
      <c r="Z1208" s="144">
        <v>0</v>
      </c>
      <c r="AA1208" s="34">
        <v>409.90228306691608</v>
      </c>
      <c r="AB1208" s="34">
        <v>2870.6912856846707</v>
      </c>
      <c r="AC1208" s="34">
        <v>5163.8700000000008</v>
      </c>
      <c r="AD1208" s="34">
        <v>695.33739187500009</v>
      </c>
      <c r="AE1208" s="34">
        <v>0</v>
      </c>
      <c r="AF1208" s="34">
        <v>9139.8009606265878</v>
      </c>
      <c r="AG1208" s="136">
        <v>0</v>
      </c>
      <c r="AH1208" s="34">
        <v>6904.079999999999</v>
      </c>
      <c r="AI1208" s="34">
        <v>0</v>
      </c>
      <c r="AJ1208" s="34">
        <v>253</v>
      </c>
      <c r="AK1208" s="34">
        <v>253</v>
      </c>
      <c r="AL1208" s="34">
        <v>0</v>
      </c>
      <c r="AM1208" s="34">
        <v>6651.079999999999</v>
      </c>
      <c r="AN1208" s="34">
        <v>6651.079999999999</v>
      </c>
      <c r="AO1208" s="34">
        <v>18680.621995999998</v>
      </c>
      <c r="AP1208" s="34">
        <v>11776.541996</v>
      </c>
      <c r="AQ1208" s="34">
        <v>6904.0799999999981</v>
      </c>
      <c r="AR1208" s="34">
        <v>-1073</v>
      </c>
      <c r="AS1208" s="34">
        <v>0</v>
      </c>
    </row>
    <row r="1209" spans="2:45" s="1" customFormat="1" ht="14.25" x14ac:dyDescent="0.2">
      <c r="B1209" s="31" t="s">
        <v>4794</v>
      </c>
      <c r="C1209" s="32" t="s">
        <v>1809</v>
      </c>
      <c r="D1209" s="31" t="s">
        <v>1810</v>
      </c>
      <c r="E1209" s="31" t="s">
        <v>13</v>
      </c>
      <c r="F1209" s="31" t="s">
        <v>11</v>
      </c>
      <c r="G1209" s="31" t="s">
        <v>19</v>
      </c>
      <c r="H1209" s="31" t="s">
        <v>132</v>
      </c>
      <c r="I1209" s="31" t="s">
        <v>10</v>
      </c>
      <c r="J1209" s="31" t="s">
        <v>12</v>
      </c>
      <c r="K1209" s="31" t="s">
        <v>1811</v>
      </c>
      <c r="L1209" s="33">
        <v>1645</v>
      </c>
      <c r="M1209" s="150">
        <v>70045.158444999994</v>
      </c>
      <c r="N1209" s="34">
        <v>-47468</v>
      </c>
      <c r="O1209" s="34">
        <v>27573.925270269287</v>
      </c>
      <c r="P1209" s="30">
        <v>58545.658444999994</v>
      </c>
      <c r="Q1209" s="35">
        <v>3491.0442419999999</v>
      </c>
      <c r="R1209" s="36">
        <v>0</v>
      </c>
      <c r="S1209" s="36">
        <v>2101.8534651436644</v>
      </c>
      <c r="T1209" s="36">
        <v>1188.1465348563356</v>
      </c>
      <c r="U1209" s="37">
        <v>3290.0177413356328</v>
      </c>
      <c r="V1209" s="38">
        <v>6781.0619833356322</v>
      </c>
      <c r="W1209" s="34">
        <v>65326.720428335626</v>
      </c>
      <c r="X1209" s="34">
        <v>3940.9752471436586</v>
      </c>
      <c r="Y1209" s="33">
        <v>61385.745181191967</v>
      </c>
      <c r="Z1209" s="144">
        <v>0</v>
      </c>
      <c r="AA1209" s="34">
        <v>2954.7129095186087</v>
      </c>
      <c r="AB1209" s="34">
        <v>10363.060238911919</v>
      </c>
      <c r="AC1209" s="34">
        <v>6895.37</v>
      </c>
      <c r="AD1209" s="34">
        <v>908.07</v>
      </c>
      <c r="AE1209" s="34">
        <v>208.25</v>
      </c>
      <c r="AF1209" s="34">
        <v>21329.463148430528</v>
      </c>
      <c r="AG1209" s="136">
        <v>59394</v>
      </c>
      <c r="AH1209" s="34">
        <v>61176.5</v>
      </c>
      <c r="AI1209" s="34">
        <v>2267</v>
      </c>
      <c r="AJ1209" s="34">
        <v>4049.5</v>
      </c>
      <c r="AK1209" s="34">
        <v>1782.5</v>
      </c>
      <c r="AL1209" s="34">
        <v>57127</v>
      </c>
      <c r="AM1209" s="34">
        <v>57127</v>
      </c>
      <c r="AN1209" s="34">
        <v>0</v>
      </c>
      <c r="AO1209" s="34">
        <v>58545.658444999994</v>
      </c>
      <c r="AP1209" s="34">
        <v>56763.158444999994</v>
      </c>
      <c r="AQ1209" s="34">
        <v>1782.5</v>
      </c>
      <c r="AR1209" s="34">
        <v>-47468</v>
      </c>
      <c r="AS1209" s="34">
        <v>0</v>
      </c>
    </row>
    <row r="1210" spans="2:45" s="1" customFormat="1" ht="14.25" x14ac:dyDescent="0.2">
      <c r="B1210" s="31" t="s">
        <v>4794</v>
      </c>
      <c r="C1210" s="32" t="s">
        <v>3353</v>
      </c>
      <c r="D1210" s="31" t="s">
        <v>3354</v>
      </c>
      <c r="E1210" s="31" t="s">
        <v>13</v>
      </c>
      <c r="F1210" s="31" t="s">
        <v>11</v>
      </c>
      <c r="G1210" s="31" t="s">
        <v>19</v>
      </c>
      <c r="H1210" s="31" t="s">
        <v>132</v>
      </c>
      <c r="I1210" s="31" t="s">
        <v>10</v>
      </c>
      <c r="J1210" s="31" t="s">
        <v>21</v>
      </c>
      <c r="K1210" s="31" t="s">
        <v>3355</v>
      </c>
      <c r="L1210" s="33">
        <v>622</v>
      </c>
      <c r="M1210" s="150">
        <v>35999.512767</v>
      </c>
      <c r="N1210" s="34">
        <v>-33274</v>
      </c>
      <c r="O1210" s="34">
        <v>18057.068082891081</v>
      </c>
      <c r="P1210" s="30">
        <v>-14163.187233000001</v>
      </c>
      <c r="Q1210" s="35">
        <v>713.92089999999996</v>
      </c>
      <c r="R1210" s="36">
        <v>14163.187233000001</v>
      </c>
      <c r="S1210" s="36">
        <v>242.61088114295032</v>
      </c>
      <c r="T1210" s="36">
        <v>14017.223505993839</v>
      </c>
      <c r="U1210" s="37">
        <v>28423.174891372739</v>
      </c>
      <c r="V1210" s="38">
        <v>29137.09579137274</v>
      </c>
      <c r="W1210" s="34">
        <v>29137.09579137274</v>
      </c>
      <c r="X1210" s="34">
        <v>18010.32710603403</v>
      </c>
      <c r="Y1210" s="33">
        <v>11126.768685338709</v>
      </c>
      <c r="Z1210" s="144">
        <v>0</v>
      </c>
      <c r="AA1210" s="34">
        <v>0</v>
      </c>
      <c r="AB1210" s="34">
        <v>4283.6043769176958</v>
      </c>
      <c r="AC1210" s="34">
        <v>2607.25</v>
      </c>
      <c r="AD1210" s="34">
        <v>414.98142180000002</v>
      </c>
      <c r="AE1210" s="34">
        <v>0</v>
      </c>
      <c r="AF1210" s="34">
        <v>7305.835798717696</v>
      </c>
      <c r="AG1210" s="136">
        <v>9888</v>
      </c>
      <c r="AH1210" s="34">
        <v>11722.3</v>
      </c>
      <c r="AI1210" s="34">
        <v>0</v>
      </c>
      <c r="AJ1210" s="34">
        <v>1834.3000000000002</v>
      </c>
      <c r="AK1210" s="34">
        <v>1834.3000000000002</v>
      </c>
      <c r="AL1210" s="34">
        <v>9888</v>
      </c>
      <c r="AM1210" s="34">
        <v>9888</v>
      </c>
      <c r="AN1210" s="34">
        <v>0</v>
      </c>
      <c r="AO1210" s="34">
        <v>-14163.187233000001</v>
      </c>
      <c r="AP1210" s="34">
        <v>-15997.487233</v>
      </c>
      <c r="AQ1210" s="34">
        <v>1834.2999999999993</v>
      </c>
      <c r="AR1210" s="34">
        <v>-33274</v>
      </c>
      <c r="AS1210" s="34">
        <v>0</v>
      </c>
    </row>
    <row r="1211" spans="2:45" s="1" customFormat="1" ht="14.25" x14ac:dyDescent="0.2">
      <c r="B1211" s="31" t="s">
        <v>4794</v>
      </c>
      <c r="C1211" s="32" t="s">
        <v>1991</v>
      </c>
      <c r="D1211" s="31" t="s">
        <v>1992</v>
      </c>
      <c r="E1211" s="31" t="s">
        <v>13</v>
      </c>
      <c r="F1211" s="31" t="s">
        <v>11</v>
      </c>
      <c r="G1211" s="31" t="s">
        <v>19</v>
      </c>
      <c r="H1211" s="31" t="s">
        <v>132</v>
      </c>
      <c r="I1211" s="31" t="s">
        <v>10</v>
      </c>
      <c r="J1211" s="31" t="s">
        <v>16</v>
      </c>
      <c r="K1211" s="31" t="s">
        <v>1993</v>
      </c>
      <c r="L1211" s="33">
        <v>15266</v>
      </c>
      <c r="M1211" s="150">
        <v>947523.75373599993</v>
      </c>
      <c r="N1211" s="34">
        <v>-260377.03999999998</v>
      </c>
      <c r="O1211" s="34">
        <v>97411.892283812689</v>
      </c>
      <c r="P1211" s="30">
        <v>835288.08910960006</v>
      </c>
      <c r="Q1211" s="35">
        <v>56645.544392999996</v>
      </c>
      <c r="R1211" s="36">
        <v>0</v>
      </c>
      <c r="S1211" s="36">
        <v>12265.844894861855</v>
      </c>
      <c r="T1211" s="36">
        <v>18266.155105138147</v>
      </c>
      <c r="U1211" s="37">
        <v>30532.164643908676</v>
      </c>
      <c r="V1211" s="38">
        <v>87177.709036908665</v>
      </c>
      <c r="W1211" s="34">
        <v>922465.79814650875</v>
      </c>
      <c r="X1211" s="34">
        <v>22998.459177861805</v>
      </c>
      <c r="Y1211" s="33">
        <v>899467.33896864695</v>
      </c>
      <c r="Z1211" s="144">
        <v>0</v>
      </c>
      <c r="AA1211" s="34">
        <v>51490.018679698114</v>
      </c>
      <c r="AB1211" s="34">
        <v>141680.86565615458</v>
      </c>
      <c r="AC1211" s="34">
        <v>63990.69</v>
      </c>
      <c r="AD1211" s="34">
        <v>52249.422977057809</v>
      </c>
      <c r="AE1211" s="34">
        <v>1210.58</v>
      </c>
      <c r="AF1211" s="34">
        <v>310621.57731291052</v>
      </c>
      <c r="AG1211" s="136">
        <v>270487</v>
      </c>
      <c r="AH1211" s="34">
        <v>365239.37537359999</v>
      </c>
      <c r="AI1211" s="34">
        <v>0</v>
      </c>
      <c r="AJ1211" s="34">
        <v>94752.375373599993</v>
      </c>
      <c r="AK1211" s="34">
        <v>94752.375373599993</v>
      </c>
      <c r="AL1211" s="34">
        <v>270487</v>
      </c>
      <c r="AM1211" s="34">
        <v>270487</v>
      </c>
      <c r="AN1211" s="34">
        <v>0</v>
      </c>
      <c r="AO1211" s="34">
        <v>835288.08910960006</v>
      </c>
      <c r="AP1211" s="34">
        <v>740535.71373600001</v>
      </c>
      <c r="AQ1211" s="34">
        <v>94752.375373600051</v>
      </c>
      <c r="AR1211" s="34">
        <v>-260377.03999999998</v>
      </c>
      <c r="AS1211" s="34">
        <v>0</v>
      </c>
    </row>
    <row r="1212" spans="2:45" s="1" customFormat="1" ht="14.25" x14ac:dyDescent="0.2">
      <c r="B1212" s="31" t="s">
        <v>4794</v>
      </c>
      <c r="C1212" s="32" t="s">
        <v>274</v>
      </c>
      <c r="D1212" s="31" t="s">
        <v>275</v>
      </c>
      <c r="E1212" s="31" t="s">
        <v>13</v>
      </c>
      <c r="F1212" s="31" t="s">
        <v>11</v>
      </c>
      <c r="G1212" s="31" t="s">
        <v>19</v>
      </c>
      <c r="H1212" s="31" t="s">
        <v>132</v>
      </c>
      <c r="I1212" s="31" t="s">
        <v>10</v>
      </c>
      <c r="J1212" s="31" t="s">
        <v>21</v>
      </c>
      <c r="K1212" s="31" t="s">
        <v>276</v>
      </c>
      <c r="L1212" s="33">
        <v>284</v>
      </c>
      <c r="M1212" s="150">
        <v>17407.476187</v>
      </c>
      <c r="N1212" s="34">
        <v>337</v>
      </c>
      <c r="O1212" s="34">
        <v>0</v>
      </c>
      <c r="P1212" s="30">
        <v>20522.280187</v>
      </c>
      <c r="Q1212" s="35">
        <v>1758.088473</v>
      </c>
      <c r="R1212" s="36">
        <v>0</v>
      </c>
      <c r="S1212" s="36">
        <v>150.19241828577196</v>
      </c>
      <c r="T1212" s="36">
        <v>417.80758171422804</v>
      </c>
      <c r="U1212" s="37">
        <v>568.00306294183565</v>
      </c>
      <c r="V1212" s="38">
        <v>2326.0915359418359</v>
      </c>
      <c r="W1212" s="34">
        <v>22848.371722941836</v>
      </c>
      <c r="X1212" s="34">
        <v>281.61078428577457</v>
      </c>
      <c r="Y1212" s="33">
        <v>22566.760938656062</v>
      </c>
      <c r="Z1212" s="144">
        <v>0</v>
      </c>
      <c r="AA1212" s="34">
        <v>781.80317754771988</v>
      </c>
      <c r="AB1212" s="34">
        <v>2658.4579755591194</v>
      </c>
      <c r="AC1212" s="34">
        <v>2812.83</v>
      </c>
      <c r="AD1212" s="34">
        <v>114</v>
      </c>
      <c r="AE1212" s="34">
        <v>0</v>
      </c>
      <c r="AF1212" s="34">
        <v>6367.0911531068396</v>
      </c>
      <c r="AG1212" s="136">
        <v>0</v>
      </c>
      <c r="AH1212" s="34">
        <v>2777.8039999999996</v>
      </c>
      <c r="AI1212" s="34">
        <v>0</v>
      </c>
      <c r="AJ1212" s="34">
        <v>0</v>
      </c>
      <c r="AK1212" s="34">
        <v>0</v>
      </c>
      <c r="AL1212" s="34">
        <v>0</v>
      </c>
      <c r="AM1212" s="34">
        <v>2777.8039999999996</v>
      </c>
      <c r="AN1212" s="34">
        <v>2777.8039999999996</v>
      </c>
      <c r="AO1212" s="34">
        <v>20522.280187</v>
      </c>
      <c r="AP1212" s="34">
        <v>17744.476187</v>
      </c>
      <c r="AQ1212" s="34">
        <v>2777.8040000000001</v>
      </c>
      <c r="AR1212" s="34">
        <v>337</v>
      </c>
      <c r="AS1212" s="34">
        <v>0</v>
      </c>
    </row>
    <row r="1213" spans="2:45" s="1" customFormat="1" ht="14.25" x14ac:dyDescent="0.2">
      <c r="B1213" s="31" t="s">
        <v>4794</v>
      </c>
      <c r="C1213" s="32" t="s">
        <v>2021</v>
      </c>
      <c r="D1213" s="31" t="s">
        <v>2022</v>
      </c>
      <c r="E1213" s="31" t="s">
        <v>13</v>
      </c>
      <c r="F1213" s="31" t="s">
        <v>11</v>
      </c>
      <c r="G1213" s="31" t="s">
        <v>19</v>
      </c>
      <c r="H1213" s="31" t="s">
        <v>132</v>
      </c>
      <c r="I1213" s="31" t="s">
        <v>10</v>
      </c>
      <c r="J1213" s="31" t="s">
        <v>21</v>
      </c>
      <c r="K1213" s="31" t="s">
        <v>2023</v>
      </c>
      <c r="L1213" s="33">
        <v>716</v>
      </c>
      <c r="M1213" s="150">
        <v>65244.878929000006</v>
      </c>
      <c r="N1213" s="34">
        <v>-59226</v>
      </c>
      <c r="O1213" s="34">
        <v>47482.701670327508</v>
      </c>
      <c r="P1213" s="30">
        <v>3882.3789290000059</v>
      </c>
      <c r="Q1213" s="35">
        <v>3776.76307</v>
      </c>
      <c r="R1213" s="36">
        <v>0</v>
      </c>
      <c r="S1213" s="36">
        <v>726.63738285742204</v>
      </c>
      <c r="T1213" s="36">
        <v>33879.228532780253</v>
      </c>
      <c r="U1213" s="37">
        <v>34606.052527881468</v>
      </c>
      <c r="V1213" s="38">
        <v>38382.815597881468</v>
      </c>
      <c r="W1213" s="34">
        <v>42265.194526881474</v>
      </c>
      <c r="X1213" s="34">
        <v>41821.812474184924</v>
      </c>
      <c r="Y1213" s="33">
        <v>443.38205269655009</v>
      </c>
      <c r="Z1213" s="144">
        <v>0</v>
      </c>
      <c r="AA1213" s="34">
        <v>1051.8362416132863</v>
      </c>
      <c r="AB1213" s="34">
        <v>3291.1774885969157</v>
      </c>
      <c r="AC1213" s="34">
        <v>6377.77</v>
      </c>
      <c r="AD1213" s="34">
        <v>356</v>
      </c>
      <c r="AE1213" s="34">
        <v>0</v>
      </c>
      <c r="AF1213" s="34">
        <v>11076.783730210202</v>
      </c>
      <c r="AG1213" s="136">
        <v>14170</v>
      </c>
      <c r="AH1213" s="34">
        <v>17564.5</v>
      </c>
      <c r="AI1213" s="34">
        <v>0</v>
      </c>
      <c r="AJ1213" s="34">
        <v>3394.5</v>
      </c>
      <c r="AK1213" s="34">
        <v>3394.5</v>
      </c>
      <c r="AL1213" s="34">
        <v>14170</v>
      </c>
      <c r="AM1213" s="34">
        <v>14170</v>
      </c>
      <c r="AN1213" s="34">
        <v>0</v>
      </c>
      <c r="AO1213" s="34">
        <v>3882.3789290000059</v>
      </c>
      <c r="AP1213" s="34">
        <v>487.87892900000588</v>
      </c>
      <c r="AQ1213" s="34">
        <v>3394.5</v>
      </c>
      <c r="AR1213" s="34">
        <v>-59226</v>
      </c>
      <c r="AS1213" s="34">
        <v>0</v>
      </c>
    </row>
    <row r="1214" spans="2:45" s="1" customFormat="1" ht="14.25" x14ac:dyDescent="0.2">
      <c r="B1214" s="31" t="s">
        <v>4794</v>
      </c>
      <c r="C1214" s="32" t="s">
        <v>1697</v>
      </c>
      <c r="D1214" s="31" t="s">
        <v>1698</v>
      </c>
      <c r="E1214" s="31" t="s">
        <v>13</v>
      </c>
      <c r="F1214" s="31" t="s">
        <v>11</v>
      </c>
      <c r="G1214" s="31" t="s">
        <v>19</v>
      </c>
      <c r="H1214" s="31" t="s">
        <v>132</v>
      </c>
      <c r="I1214" s="31" t="s">
        <v>10</v>
      </c>
      <c r="J1214" s="31" t="s">
        <v>21</v>
      </c>
      <c r="K1214" s="31" t="s">
        <v>1699</v>
      </c>
      <c r="L1214" s="33">
        <v>165</v>
      </c>
      <c r="M1214" s="150">
        <v>5586.5517870000003</v>
      </c>
      <c r="N1214" s="34">
        <v>1159</v>
      </c>
      <c r="O1214" s="34">
        <v>0</v>
      </c>
      <c r="P1214" s="30">
        <v>614.41678700000011</v>
      </c>
      <c r="Q1214" s="35">
        <v>0</v>
      </c>
      <c r="R1214" s="36">
        <v>0</v>
      </c>
      <c r="S1214" s="36">
        <v>139.0128937143391</v>
      </c>
      <c r="T1214" s="36">
        <v>190.9871062856609</v>
      </c>
      <c r="U1214" s="37">
        <v>330.00177952606651</v>
      </c>
      <c r="V1214" s="38">
        <v>330.00177952606651</v>
      </c>
      <c r="W1214" s="34">
        <v>944.41856652606657</v>
      </c>
      <c r="X1214" s="34">
        <v>139.01289371433904</v>
      </c>
      <c r="Y1214" s="33">
        <v>805.40567281172753</v>
      </c>
      <c r="Z1214" s="144">
        <v>0</v>
      </c>
      <c r="AA1214" s="34">
        <v>681.74561524714511</v>
      </c>
      <c r="AB1214" s="34">
        <v>841.91785425427906</v>
      </c>
      <c r="AC1214" s="34">
        <v>1146.8600000000001</v>
      </c>
      <c r="AD1214" s="34">
        <v>0</v>
      </c>
      <c r="AE1214" s="34">
        <v>0</v>
      </c>
      <c r="AF1214" s="34">
        <v>2670.5234695014242</v>
      </c>
      <c r="AG1214" s="136">
        <v>0</v>
      </c>
      <c r="AH1214" s="34">
        <v>1613.8649999999998</v>
      </c>
      <c r="AI1214" s="34">
        <v>0</v>
      </c>
      <c r="AJ1214" s="34">
        <v>0</v>
      </c>
      <c r="AK1214" s="34">
        <v>0</v>
      </c>
      <c r="AL1214" s="34">
        <v>0</v>
      </c>
      <c r="AM1214" s="34">
        <v>1613.8649999999998</v>
      </c>
      <c r="AN1214" s="34">
        <v>1613.8649999999998</v>
      </c>
      <c r="AO1214" s="34">
        <v>614.41678700000011</v>
      </c>
      <c r="AP1214" s="34">
        <v>-999.44821299999967</v>
      </c>
      <c r="AQ1214" s="34">
        <v>1613.8649999999998</v>
      </c>
      <c r="AR1214" s="34">
        <v>1159</v>
      </c>
      <c r="AS1214" s="34">
        <v>0</v>
      </c>
    </row>
    <row r="1215" spans="2:45" s="1" customFormat="1" ht="14.25" x14ac:dyDescent="0.2">
      <c r="B1215" s="31" t="s">
        <v>4794</v>
      </c>
      <c r="C1215" s="32" t="s">
        <v>4596</v>
      </c>
      <c r="D1215" s="31" t="s">
        <v>4597</v>
      </c>
      <c r="E1215" s="31" t="s">
        <v>13</v>
      </c>
      <c r="F1215" s="31" t="s">
        <v>11</v>
      </c>
      <c r="G1215" s="31" t="s">
        <v>19</v>
      </c>
      <c r="H1215" s="31" t="s">
        <v>132</v>
      </c>
      <c r="I1215" s="31" t="s">
        <v>10</v>
      </c>
      <c r="J1215" s="31" t="s">
        <v>12</v>
      </c>
      <c r="K1215" s="31" t="s">
        <v>4598</v>
      </c>
      <c r="L1215" s="33">
        <v>1087</v>
      </c>
      <c r="M1215" s="150">
        <v>30774.702446999996</v>
      </c>
      <c r="N1215" s="34">
        <v>-101429</v>
      </c>
      <c r="O1215" s="34">
        <v>95120.185199666637</v>
      </c>
      <c r="P1215" s="30">
        <v>-49711.827308300009</v>
      </c>
      <c r="Q1215" s="35">
        <v>760.91580599999998</v>
      </c>
      <c r="R1215" s="36">
        <v>49711.827308300009</v>
      </c>
      <c r="S1215" s="36">
        <v>52.061411428591427</v>
      </c>
      <c r="T1215" s="36">
        <v>76758.040117835364</v>
      </c>
      <c r="U1215" s="37">
        <v>126522.61110747412</v>
      </c>
      <c r="V1215" s="38">
        <v>127283.52691347412</v>
      </c>
      <c r="W1215" s="34">
        <v>127283.52691347412</v>
      </c>
      <c r="X1215" s="34">
        <v>94502.438275095206</v>
      </c>
      <c r="Y1215" s="33">
        <v>32781.088638378918</v>
      </c>
      <c r="Z1215" s="144">
        <v>0</v>
      </c>
      <c r="AA1215" s="34">
        <v>1717.4653376607373</v>
      </c>
      <c r="AB1215" s="34">
        <v>4285.2092557649003</v>
      </c>
      <c r="AC1215" s="34">
        <v>6942.68</v>
      </c>
      <c r="AD1215" s="34">
        <v>3001.3682104874997</v>
      </c>
      <c r="AE1215" s="34">
        <v>0</v>
      </c>
      <c r="AF1215" s="34">
        <v>15946.722803913137</v>
      </c>
      <c r="AG1215" s="136">
        <v>17865</v>
      </c>
      <c r="AH1215" s="34">
        <v>20942.470244700002</v>
      </c>
      <c r="AI1215" s="34">
        <v>0</v>
      </c>
      <c r="AJ1215" s="34">
        <v>3077.4702447</v>
      </c>
      <c r="AK1215" s="34">
        <v>3077.4702447</v>
      </c>
      <c r="AL1215" s="34">
        <v>17865</v>
      </c>
      <c r="AM1215" s="34">
        <v>17865</v>
      </c>
      <c r="AN1215" s="34">
        <v>0</v>
      </c>
      <c r="AO1215" s="34">
        <v>-49711.827308300009</v>
      </c>
      <c r="AP1215" s="34">
        <v>-52789.297553000011</v>
      </c>
      <c r="AQ1215" s="34">
        <v>3077.4702447000018</v>
      </c>
      <c r="AR1215" s="34">
        <v>-101429</v>
      </c>
      <c r="AS1215" s="34">
        <v>0</v>
      </c>
    </row>
    <row r="1216" spans="2:45" s="1" customFormat="1" ht="14.25" x14ac:dyDescent="0.2">
      <c r="B1216" s="31" t="s">
        <v>4794</v>
      </c>
      <c r="C1216" s="32" t="s">
        <v>2995</v>
      </c>
      <c r="D1216" s="31" t="s">
        <v>2996</v>
      </c>
      <c r="E1216" s="31" t="s">
        <v>13</v>
      </c>
      <c r="F1216" s="31" t="s">
        <v>11</v>
      </c>
      <c r="G1216" s="31" t="s">
        <v>19</v>
      </c>
      <c r="H1216" s="31" t="s">
        <v>132</v>
      </c>
      <c r="I1216" s="31" t="s">
        <v>10</v>
      </c>
      <c r="J1216" s="31" t="s">
        <v>12</v>
      </c>
      <c r="K1216" s="31" t="s">
        <v>2997</v>
      </c>
      <c r="L1216" s="33">
        <v>1843</v>
      </c>
      <c r="M1216" s="150">
        <v>52224.993160999999</v>
      </c>
      <c r="N1216" s="34">
        <v>-5636</v>
      </c>
      <c r="O1216" s="34">
        <v>0</v>
      </c>
      <c r="P1216" s="30">
        <v>43697.463160999992</v>
      </c>
      <c r="Q1216" s="35">
        <v>6298.7340770000001</v>
      </c>
      <c r="R1216" s="36">
        <v>0</v>
      </c>
      <c r="S1216" s="36">
        <v>1526.668173714872</v>
      </c>
      <c r="T1216" s="36">
        <v>2159.331826285128</v>
      </c>
      <c r="U1216" s="37">
        <v>3686.0198767669126</v>
      </c>
      <c r="V1216" s="38">
        <v>9984.7539537669127</v>
      </c>
      <c r="W1216" s="34">
        <v>53682.217114766907</v>
      </c>
      <c r="X1216" s="34">
        <v>2862.5028257148733</v>
      </c>
      <c r="Y1216" s="33">
        <v>50819.714289052034</v>
      </c>
      <c r="Z1216" s="144">
        <v>0</v>
      </c>
      <c r="AA1216" s="34">
        <v>2979.4440601410292</v>
      </c>
      <c r="AB1216" s="34">
        <v>5599.3587383365721</v>
      </c>
      <c r="AC1216" s="34">
        <v>7725.33</v>
      </c>
      <c r="AD1216" s="34">
        <v>2261.2086491727196</v>
      </c>
      <c r="AE1216" s="34">
        <v>0</v>
      </c>
      <c r="AF1216" s="34">
        <v>18565.34144765032</v>
      </c>
      <c r="AG1216" s="136">
        <v>15409</v>
      </c>
      <c r="AH1216" s="34">
        <v>24887.469999999998</v>
      </c>
      <c r="AI1216" s="34">
        <v>0</v>
      </c>
      <c r="AJ1216" s="34">
        <v>4264.3</v>
      </c>
      <c r="AK1216" s="34">
        <v>4264.3</v>
      </c>
      <c r="AL1216" s="34">
        <v>15409</v>
      </c>
      <c r="AM1216" s="34">
        <v>20623.169999999998</v>
      </c>
      <c r="AN1216" s="34">
        <v>5214.1699999999983</v>
      </c>
      <c r="AO1216" s="34">
        <v>43697.463160999992</v>
      </c>
      <c r="AP1216" s="34">
        <v>34218.993160999991</v>
      </c>
      <c r="AQ1216" s="34">
        <v>9478.4700000000012</v>
      </c>
      <c r="AR1216" s="34">
        <v>-5636</v>
      </c>
      <c r="AS1216" s="34">
        <v>0</v>
      </c>
    </row>
    <row r="1217" spans="2:45" s="1" customFormat="1" ht="14.25" x14ac:dyDescent="0.2">
      <c r="B1217" s="31" t="s">
        <v>4794</v>
      </c>
      <c r="C1217" s="32" t="s">
        <v>1286</v>
      </c>
      <c r="D1217" s="31" t="s">
        <v>1287</v>
      </c>
      <c r="E1217" s="31" t="s">
        <v>13</v>
      </c>
      <c r="F1217" s="31" t="s">
        <v>11</v>
      </c>
      <c r="G1217" s="31" t="s">
        <v>19</v>
      </c>
      <c r="H1217" s="31" t="s">
        <v>132</v>
      </c>
      <c r="I1217" s="31" t="s">
        <v>10</v>
      </c>
      <c r="J1217" s="31" t="s">
        <v>21</v>
      </c>
      <c r="K1217" s="31" t="s">
        <v>1288</v>
      </c>
      <c r="L1217" s="33">
        <v>308</v>
      </c>
      <c r="M1217" s="150">
        <v>30660.484940000002</v>
      </c>
      <c r="N1217" s="34">
        <v>-113562</v>
      </c>
      <c r="O1217" s="34">
        <v>111916.01325681301</v>
      </c>
      <c r="P1217" s="30">
        <v>-78520.567060000001</v>
      </c>
      <c r="Q1217" s="35">
        <v>1625.4370670000001</v>
      </c>
      <c r="R1217" s="36">
        <v>78520.567060000001</v>
      </c>
      <c r="S1217" s="36">
        <v>160.4699108572045</v>
      </c>
      <c r="T1217" s="36">
        <v>88611.484719951754</v>
      </c>
      <c r="U1217" s="37">
        <v>167293.42381627284</v>
      </c>
      <c r="V1217" s="38">
        <v>168918.86088327284</v>
      </c>
      <c r="W1217" s="34">
        <v>168918.86088327284</v>
      </c>
      <c r="X1217" s="34">
        <v>110731.8684446702</v>
      </c>
      <c r="Y1217" s="33">
        <v>58186.99243860264</v>
      </c>
      <c r="Z1217" s="144">
        <v>0</v>
      </c>
      <c r="AA1217" s="34">
        <v>1228.4189616496401</v>
      </c>
      <c r="AB1217" s="34">
        <v>2650.4176914335226</v>
      </c>
      <c r="AC1217" s="34">
        <v>2098.42</v>
      </c>
      <c r="AD1217" s="34">
        <v>447.68274127500001</v>
      </c>
      <c r="AE1217" s="34">
        <v>0</v>
      </c>
      <c r="AF1217" s="34">
        <v>6424.9393943581626</v>
      </c>
      <c r="AG1217" s="136">
        <v>0</v>
      </c>
      <c r="AH1217" s="34">
        <v>4380.9480000000003</v>
      </c>
      <c r="AI1217" s="34">
        <v>0</v>
      </c>
      <c r="AJ1217" s="34">
        <v>1368.4</v>
      </c>
      <c r="AK1217" s="34">
        <v>1368.4</v>
      </c>
      <c r="AL1217" s="34">
        <v>0</v>
      </c>
      <c r="AM1217" s="34">
        <v>3012.5479999999998</v>
      </c>
      <c r="AN1217" s="34">
        <v>3012.5479999999998</v>
      </c>
      <c r="AO1217" s="34">
        <v>-78520.567060000001</v>
      </c>
      <c r="AP1217" s="34">
        <v>-82901.515059999991</v>
      </c>
      <c r="AQ1217" s="34">
        <v>4380.948000000004</v>
      </c>
      <c r="AR1217" s="34">
        <v>-113562</v>
      </c>
      <c r="AS1217" s="34">
        <v>0</v>
      </c>
    </row>
    <row r="1218" spans="2:45" s="1" customFormat="1" ht="14.25" x14ac:dyDescent="0.2">
      <c r="B1218" s="31" t="s">
        <v>4794</v>
      </c>
      <c r="C1218" s="32" t="s">
        <v>3476</v>
      </c>
      <c r="D1218" s="31" t="s">
        <v>3477</v>
      </c>
      <c r="E1218" s="31" t="s">
        <v>13</v>
      </c>
      <c r="F1218" s="31" t="s">
        <v>11</v>
      </c>
      <c r="G1218" s="31" t="s">
        <v>19</v>
      </c>
      <c r="H1218" s="31" t="s">
        <v>132</v>
      </c>
      <c r="I1218" s="31" t="s">
        <v>10</v>
      </c>
      <c r="J1218" s="31" t="s">
        <v>12</v>
      </c>
      <c r="K1218" s="31" t="s">
        <v>3478</v>
      </c>
      <c r="L1218" s="33">
        <v>1912</v>
      </c>
      <c r="M1218" s="150">
        <v>118696.32507200001</v>
      </c>
      <c r="N1218" s="34">
        <v>-19644</v>
      </c>
      <c r="O1218" s="34">
        <v>9432.3212763708252</v>
      </c>
      <c r="P1218" s="30">
        <v>124585.12507200002</v>
      </c>
      <c r="Q1218" s="35">
        <v>5337.4175459999997</v>
      </c>
      <c r="R1218" s="36">
        <v>0</v>
      </c>
      <c r="S1218" s="36">
        <v>0</v>
      </c>
      <c r="T1218" s="36">
        <v>3824</v>
      </c>
      <c r="U1218" s="37">
        <v>3824.0206209323587</v>
      </c>
      <c r="V1218" s="38">
        <v>9161.4381669323593</v>
      </c>
      <c r="W1218" s="34">
        <v>133746.56323893237</v>
      </c>
      <c r="X1218" s="34">
        <v>-2.9103829999999999E-11</v>
      </c>
      <c r="Y1218" s="33">
        <v>133746.5632389324</v>
      </c>
      <c r="Z1218" s="144">
        <v>0</v>
      </c>
      <c r="AA1218" s="34">
        <v>3194.4598754563617</v>
      </c>
      <c r="AB1218" s="34">
        <v>14341.697910136907</v>
      </c>
      <c r="AC1218" s="34">
        <v>10101.380000000001</v>
      </c>
      <c r="AD1218" s="34">
        <v>299.5</v>
      </c>
      <c r="AE1218" s="34">
        <v>0</v>
      </c>
      <c r="AF1218" s="34">
        <v>27937.037785593271</v>
      </c>
      <c r="AG1218" s="136">
        <v>75173</v>
      </c>
      <c r="AH1218" s="34">
        <v>79160.800000000003</v>
      </c>
      <c r="AI1218" s="34">
        <v>0</v>
      </c>
      <c r="AJ1218" s="34">
        <v>3987.8</v>
      </c>
      <c r="AK1218" s="34">
        <v>3987.8</v>
      </c>
      <c r="AL1218" s="34">
        <v>75173</v>
      </c>
      <c r="AM1218" s="34">
        <v>75173</v>
      </c>
      <c r="AN1218" s="34">
        <v>0</v>
      </c>
      <c r="AO1218" s="34">
        <v>124585.12507200002</v>
      </c>
      <c r="AP1218" s="34">
        <v>120597.32507200002</v>
      </c>
      <c r="AQ1218" s="34">
        <v>3987.8000000000029</v>
      </c>
      <c r="AR1218" s="34">
        <v>-19644</v>
      </c>
      <c r="AS1218" s="34">
        <v>0</v>
      </c>
    </row>
    <row r="1219" spans="2:45" s="1" customFormat="1" ht="14.25" x14ac:dyDescent="0.2">
      <c r="B1219" s="31" t="s">
        <v>4794</v>
      </c>
      <c r="C1219" s="32" t="s">
        <v>4731</v>
      </c>
      <c r="D1219" s="31" t="s">
        <v>4732</v>
      </c>
      <c r="E1219" s="31" t="s">
        <v>13</v>
      </c>
      <c r="F1219" s="31" t="s">
        <v>11</v>
      </c>
      <c r="G1219" s="31" t="s">
        <v>19</v>
      </c>
      <c r="H1219" s="31" t="s">
        <v>132</v>
      </c>
      <c r="I1219" s="31" t="s">
        <v>13</v>
      </c>
      <c r="J1219" s="31" t="s">
        <v>149</v>
      </c>
      <c r="K1219" s="31" t="s">
        <v>132</v>
      </c>
      <c r="L1219" s="33">
        <v>71882</v>
      </c>
      <c r="M1219" s="150">
        <v>3312732.4621529998</v>
      </c>
      <c r="N1219" s="34">
        <v>-3478676</v>
      </c>
      <c r="O1219" s="34">
        <v>1777840.7261702833</v>
      </c>
      <c r="P1219" s="30">
        <v>1362065.4621529998</v>
      </c>
      <c r="Q1219" s="35">
        <v>270985.30580799998</v>
      </c>
      <c r="R1219" s="36">
        <v>0</v>
      </c>
      <c r="S1219" s="36">
        <v>141975.84952462596</v>
      </c>
      <c r="T1219" s="36">
        <v>219845.01229337938</v>
      </c>
      <c r="U1219" s="37">
        <v>361822.81293817202</v>
      </c>
      <c r="V1219" s="38">
        <v>632808.11874617194</v>
      </c>
      <c r="W1219" s="34">
        <v>1994873.5808991718</v>
      </c>
      <c r="X1219" s="34">
        <v>535223.54440190946</v>
      </c>
      <c r="Y1219" s="33">
        <v>1459650.0364972623</v>
      </c>
      <c r="Z1219" s="144">
        <v>0</v>
      </c>
      <c r="AA1219" s="34">
        <v>454116.34224402666</v>
      </c>
      <c r="AB1219" s="34">
        <v>677854.33918702893</v>
      </c>
      <c r="AC1219" s="34">
        <v>301308.71000000002</v>
      </c>
      <c r="AD1219" s="34">
        <v>79504.205320464564</v>
      </c>
      <c r="AE1219" s="34">
        <v>40987.919999999998</v>
      </c>
      <c r="AF1219" s="34">
        <v>1553771.5167515199</v>
      </c>
      <c r="AG1219" s="136">
        <v>2745541</v>
      </c>
      <c r="AH1219" s="34">
        <v>2745541</v>
      </c>
      <c r="AI1219" s="34">
        <v>617813</v>
      </c>
      <c r="AJ1219" s="34">
        <v>617813</v>
      </c>
      <c r="AK1219" s="34">
        <v>0</v>
      </c>
      <c r="AL1219" s="34">
        <v>2127728</v>
      </c>
      <c r="AM1219" s="34">
        <v>2127728</v>
      </c>
      <c r="AN1219" s="34">
        <v>0</v>
      </c>
      <c r="AO1219" s="34">
        <v>1362065.4621529998</v>
      </c>
      <c r="AP1219" s="34">
        <v>1362065.4621529998</v>
      </c>
      <c r="AQ1219" s="34">
        <v>0</v>
      </c>
      <c r="AR1219" s="34">
        <v>-3478676</v>
      </c>
      <c r="AS1219" s="34">
        <v>0</v>
      </c>
    </row>
    <row r="1220" spans="2:45" s="1" customFormat="1" ht="14.25" x14ac:dyDescent="0.2">
      <c r="B1220" s="31" t="s">
        <v>4794</v>
      </c>
      <c r="C1220" s="32" t="s">
        <v>2183</v>
      </c>
      <c r="D1220" s="31" t="s">
        <v>2184</v>
      </c>
      <c r="E1220" s="31" t="s">
        <v>13</v>
      </c>
      <c r="F1220" s="31" t="s">
        <v>11</v>
      </c>
      <c r="G1220" s="31" t="s">
        <v>19</v>
      </c>
      <c r="H1220" s="31" t="s">
        <v>132</v>
      </c>
      <c r="I1220" s="31" t="s">
        <v>10</v>
      </c>
      <c r="J1220" s="31" t="s">
        <v>21</v>
      </c>
      <c r="K1220" s="31" t="s">
        <v>2185</v>
      </c>
      <c r="L1220" s="33">
        <v>800</v>
      </c>
      <c r="M1220" s="150">
        <v>24075.139612999999</v>
      </c>
      <c r="N1220" s="34">
        <v>10388</v>
      </c>
      <c r="O1220" s="34">
        <v>0</v>
      </c>
      <c r="P1220" s="30">
        <v>7889.939612999995</v>
      </c>
      <c r="Q1220" s="35">
        <v>460.66468600000002</v>
      </c>
      <c r="R1220" s="36">
        <v>0</v>
      </c>
      <c r="S1220" s="36">
        <v>526.37652114305922</v>
      </c>
      <c r="T1220" s="36">
        <v>1073.6234788569409</v>
      </c>
      <c r="U1220" s="37">
        <v>1600.008628005171</v>
      </c>
      <c r="V1220" s="38">
        <v>2060.6733140051711</v>
      </c>
      <c r="W1220" s="34">
        <v>9950.6129270051661</v>
      </c>
      <c r="X1220" s="34">
        <v>986.9559771430595</v>
      </c>
      <c r="Y1220" s="33">
        <v>8963.6569498621066</v>
      </c>
      <c r="Z1220" s="144">
        <v>0</v>
      </c>
      <c r="AA1220" s="34">
        <v>630.24471420015971</v>
      </c>
      <c r="AB1220" s="34">
        <v>3627.0420845706954</v>
      </c>
      <c r="AC1220" s="34">
        <v>4483.46</v>
      </c>
      <c r="AD1220" s="34">
        <v>510.67364713455999</v>
      </c>
      <c r="AE1220" s="34">
        <v>0</v>
      </c>
      <c r="AF1220" s="34">
        <v>9251.4204459054145</v>
      </c>
      <c r="AG1220" s="136">
        <v>0</v>
      </c>
      <c r="AH1220" s="34">
        <v>7824.7999999999993</v>
      </c>
      <c r="AI1220" s="34">
        <v>0</v>
      </c>
      <c r="AJ1220" s="34">
        <v>0</v>
      </c>
      <c r="AK1220" s="34">
        <v>0</v>
      </c>
      <c r="AL1220" s="34">
        <v>0</v>
      </c>
      <c r="AM1220" s="34">
        <v>7824.7999999999993</v>
      </c>
      <c r="AN1220" s="34">
        <v>7824.7999999999993</v>
      </c>
      <c r="AO1220" s="34">
        <v>7889.939612999995</v>
      </c>
      <c r="AP1220" s="34">
        <v>65.139612999995734</v>
      </c>
      <c r="AQ1220" s="34">
        <v>7824.7999999999993</v>
      </c>
      <c r="AR1220" s="34">
        <v>10388</v>
      </c>
      <c r="AS1220" s="34">
        <v>0</v>
      </c>
    </row>
    <row r="1221" spans="2:45" s="1" customFormat="1" ht="14.25" x14ac:dyDescent="0.2">
      <c r="B1221" s="31" t="s">
        <v>4794</v>
      </c>
      <c r="C1221" s="32" t="s">
        <v>3156</v>
      </c>
      <c r="D1221" s="31" t="s">
        <v>3157</v>
      </c>
      <c r="E1221" s="31" t="s">
        <v>13</v>
      </c>
      <c r="F1221" s="31" t="s">
        <v>11</v>
      </c>
      <c r="G1221" s="31" t="s">
        <v>19</v>
      </c>
      <c r="H1221" s="31" t="s">
        <v>132</v>
      </c>
      <c r="I1221" s="31" t="s">
        <v>10</v>
      </c>
      <c r="J1221" s="31" t="s">
        <v>21</v>
      </c>
      <c r="K1221" s="31" t="s">
        <v>3158</v>
      </c>
      <c r="L1221" s="33">
        <v>865</v>
      </c>
      <c r="M1221" s="150">
        <v>22702.562783999998</v>
      </c>
      <c r="N1221" s="34">
        <v>-1713</v>
      </c>
      <c r="O1221" s="34">
        <v>0</v>
      </c>
      <c r="P1221" s="30">
        <v>10411.927783999996</v>
      </c>
      <c r="Q1221" s="35">
        <v>654.99091799999997</v>
      </c>
      <c r="R1221" s="36">
        <v>0</v>
      </c>
      <c r="S1221" s="36">
        <v>449.64374171445832</v>
      </c>
      <c r="T1221" s="36">
        <v>1280.3562582855416</v>
      </c>
      <c r="U1221" s="37">
        <v>1730.0093290305911</v>
      </c>
      <c r="V1221" s="38">
        <v>2385.0002470305908</v>
      </c>
      <c r="W1221" s="34">
        <v>12796.928031030588</v>
      </c>
      <c r="X1221" s="34">
        <v>843.08201571446079</v>
      </c>
      <c r="Y1221" s="33">
        <v>11953.846015316127</v>
      </c>
      <c r="Z1221" s="144">
        <v>0</v>
      </c>
      <c r="AA1221" s="34">
        <v>1315.8001784663045</v>
      </c>
      <c r="AB1221" s="34">
        <v>4399.7515247754973</v>
      </c>
      <c r="AC1221" s="34">
        <v>5021.7</v>
      </c>
      <c r="AD1221" s="34">
        <v>0</v>
      </c>
      <c r="AE1221" s="34">
        <v>151.38</v>
      </c>
      <c r="AF1221" s="34">
        <v>10888.631703241801</v>
      </c>
      <c r="AG1221" s="136">
        <v>3702</v>
      </c>
      <c r="AH1221" s="34">
        <v>10168.364999999998</v>
      </c>
      <c r="AI1221" s="34">
        <v>0</v>
      </c>
      <c r="AJ1221" s="34">
        <v>1707.8000000000002</v>
      </c>
      <c r="AK1221" s="34">
        <v>1707.8000000000002</v>
      </c>
      <c r="AL1221" s="34">
        <v>3702</v>
      </c>
      <c r="AM1221" s="34">
        <v>8460.5649999999987</v>
      </c>
      <c r="AN1221" s="34">
        <v>4758.5649999999987</v>
      </c>
      <c r="AO1221" s="34">
        <v>10411.927783999996</v>
      </c>
      <c r="AP1221" s="34">
        <v>3945.5627839999979</v>
      </c>
      <c r="AQ1221" s="34">
        <v>6466.364999999998</v>
      </c>
      <c r="AR1221" s="34">
        <v>-1713</v>
      </c>
      <c r="AS1221" s="34">
        <v>0</v>
      </c>
    </row>
    <row r="1222" spans="2:45" s="1" customFormat="1" ht="14.25" x14ac:dyDescent="0.2">
      <c r="B1222" s="31" t="s">
        <v>4794</v>
      </c>
      <c r="C1222" s="32" t="s">
        <v>3332</v>
      </c>
      <c r="D1222" s="31" t="s">
        <v>3333</v>
      </c>
      <c r="E1222" s="31" t="s">
        <v>13</v>
      </c>
      <c r="F1222" s="31" t="s">
        <v>11</v>
      </c>
      <c r="G1222" s="31" t="s">
        <v>19</v>
      </c>
      <c r="H1222" s="31" t="s">
        <v>132</v>
      </c>
      <c r="I1222" s="31" t="s">
        <v>10</v>
      </c>
      <c r="J1222" s="31" t="s">
        <v>12</v>
      </c>
      <c r="K1222" s="31" t="s">
        <v>3334</v>
      </c>
      <c r="L1222" s="33">
        <v>1816</v>
      </c>
      <c r="M1222" s="150">
        <v>151144.398266</v>
      </c>
      <c r="N1222" s="34">
        <v>-6875.8</v>
      </c>
      <c r="O1222" s="34">
        <v>120.39622841571901</v>
      </c>
      <c r="P1222" s="30">
        <v>152629.69826600002</v>
      </c>
      <c r="Q1222" s="35">
        <v>10916.665730999999</v>
      </c>
      <c r="R1222" s="36">
        <v>0</v>
      </c>
      <c r="S1222" s="36">
        <v>2783.3883097153544</v>
      </c>
      <c r="T1222" s="36">
        <v>848.61169028464565</v>
      </c>
      <c r="U1222" s="37">
        <v>3632.0195855717384</v>
      </c>
      <c r="V1222" s="38">
        <v>14548.685316571737</v>
      </c>
      <c r="W1222" s="34">
        <v>167178.38358257175</v>
      </c>
      <c r="X1222" s="34">
        <v>5218.8530807153438</v>
      </c>
      <c r="Y1222" s="33">
        <v>161959.53050185641</v>
      </c>
      <c r="Z1222" s="144">
        <v>0</v>
      </c>
      <c r="AA1222" s="34">
        <v>7962.0493093703026</v>
      </c>
      <c r="AB1222" s="34">
        <v>11283.505927452163</v>
      </c>
      <c r="AC1222" s="34">
        <v>7612.15</v>
      </c>
      <c r="AD1222" s="34">
        <v>366.53240690000001</v>
      </c>
      <c r="AE1222" s="34">
        <v>0</v>
      </c>
      <c r="AF1222" s="34">
        <v>27224.23764372247</v>
      </c>
      <c r="AG1222" s="136">
        <v>24906</v>
      </c>
      <c r="AH1222" s="34">
        <v>29910.1</v>
      </c>
      <c r="AI1222" s="34">
        <v>0</v>
      </c>
      <c r="AJ1222" s="34">
        <v>5004.1000000000004</v>
      </c>
      <c r="AK1222" s="34">
        <v>5004.1000000000004</v>
      </c>
      <c r="AL1222" s="34">
        <v>24906</v>
      </c>
      <c r="AM1222" s="34">
        <v>24906</v>
      </c>
      <c r="AN1222" s="34">
        <v>0</v>
      </c>
      <c r="AO1222" s="34">
        <v>152629.69826600002</v>
      </c>
      <c r="AP1222" s="34">
        <v>147625.59826600002</v>
      </c>
      <c r="AQ1222" s="34">
        <v>5004.1000000000058</v>
      </c>
      <c r="AR1222" s="34">
        <v>-11090</v>
      </c>
      <c r="AS1222" s="34">
        <v>4214.2</v>
      </c>
    </row>
    <row r="1223" spans="2:45" s="1" customFormat="1" ht="14.25" x14ac:dyDescent="0.2">
      <c r="B1223" s="31" t="s">
        <v>4794</v>
      </c>
      <c r="C1223" s="32" t="s">
        <v>3811</v>
      </c>
      <c r="D1223" s="31" t="s">
        <v>3812</v>
      </c>
      <c r="E1223" s="31" t="s">
        <v>13</v>
      </c>
      <c r="F1223" s="31" t="s">
        <v>11</v>
      </c>
      <c r="G1223" s="31" t="s">
        <v>19</v>
      </c>
      <c r="H1223" s="31" t="s">
        <v>132</v>
      </c>
      <c r="I1223" s="31" t="s">
        <v>10</v>
      </c>
      <c r="J1223" s="31" t="s">
        <v>12</v>
      </c>
      <c r="K1223" s="31" t="s">
        <v>3813</v>
      </c>
      <c r="L1223" s="33">
        <v>2634</v>
      </c>
      <c r="M1223" s="150">
        <v>57760.883794000001</v>
      </c>
      <c r="N1223" s="34">
        <v>119045</v>
      </c>
      <c r="O1223" s="34">
        <v>0</v>
      </c>
      <c r="P1223" s="30">
        <v>199107.88379399999</v>
      </c>
      <c r="Q1223" s="35">
        <v>3672.3250859999998</v>
      </c>
      <c r="R1223" s="36">
        <v>0</v>
      </c>
      <c r="S1223" s="36">
        <v>2987.1922800011471</v>
      </c>
      <c r="T1223" s="36">
        <v>2280.8077199988529</v>
      </c>
      <c r="U1223" s="37">
        <v>5268.0284077070255</v>
      </c>
      <c r="V1223" s="38">
        <v>8940.3534937070253</v>
      </c>
      <c r="W1223" s="34">
        <v>208048.23728770702</v>
      </c>
      <c r="X1223" s="34">
        <v>5600.9855250011606</v>
      </c>
      <c r="Y1223" s="33">
        <v>202447.25176270586</v>
      </c>
      <c r="Z1223" s="144">
        <v>0</v>
      </c>
      <c r="AA1223" s="34">
        <v>5415.5431676758144</v>
      </c>
      <c r="AB1223" s="34">
        <v>16579.860361458697</v>
      </c>
      <c r="AC1223" s="34">
        <v>12280.619999999999</v>
      </c>
      <c r="AD1223" s="34">
        <v>1711.3292261688002</v>
      </c>
      <c r="AE1223" s="34">
        <v>0</v>
      </c>
      <c r="AF1223" s="34">
        <v>35987.35275530332</v>
      </c>
      <c r="AG1223" s="136">
        <v>38469</v>
      </c>
      <c r="AH1223" s="34">
        <v>38469</v>
      </c>
      <c r="AI1223" s="34">
        <v>5460</v>
      </c>
      <c r="AJ1223" s="34">
        <v>5460</v>
      </c>
      <c r="AK1223" s="34">
        <v>0</v>
      </c>
      <c r="AL1223" s="34">
        <v>33009</v>
      </c>
      <c r="AM1223" s="34">
        <v>33009</v>
      </c>
      <c r="AN1223" s="34">
        <v>0</v>
      </c>
      <c r="AO1223" s="34">
        <v>199107.88379399999</v>
      </c>
      <c r="AP1223" s="34">
        <v>199107.88379399999</v>
      </c>
      <c r="AQ1223" s="34">
        <v>0</v>
      </c>
      <c r="AR1223" s="34">
        <v>119045</v>
      </c>
      <c r="AS1223" s="34">
        <v>0</v>
      </c>
    </row>
    <row r="1224" spans="2:45" s="1" customFormat="1" ht="14.25" x14ac:dyDescent="0.2">
      <c r="B1224" s="31" t="s">
        <v>4794</v>
      </c>
      <c r="C1224" s="32" t="s">
        <v>198</v>
      </c>
      <c r="D1224" s="31" t="s">
        <v>199</v>
      </c>
      <c r="E1224" s="31" t="s">
        <v>13</v>
      </c>
      <c r="F1224" s="31" t="s">
        <v>11</v>
      </c>
      <c r="G1224" s="31" t="s">
        <v>19</v>
      </c>
      <c r="H1224" s="31" t="s">
        <v>132</v>
      </c>
      <c r="I1224" s="31" t="s">
        <v>10</v>
      </c>
      <c r="J1224" s="31" t="s">
        <v>12</v>
      </c>
      <c r="K1224" s="31" t="s">
        <v>200</v>
      </c>
      <c r="L1224" s="33">
        <v>1711</v>
      </c>
      <c r="M1224" s="150">
        <v>39577.022454999998</v>
      </c>
      <c r="N1224" s="34">
        <v>-453209</v>
      </c>
      <c r="O1224" s="34">
        <v>410187.79507109884</v>
      </c>
      <c r="P1224" s="30">
        <v>-390528.18529950001</v>
      </c>
      <c r="Q1224" s="35">
        <v>2145.3413500000001</v>
      </c>
      <c r="R1224" s="36">
        <v>390528.18529950001</v>
      </c>
      <c r="S1224" s="36">
        <v>1509.4070377148655</v>
      </c>
      <c r="T1224" s="36">
        <v>323224.27108646731</v>
      </c>
      <c r="U1224" s="37">
        <v>715265.7204755923</v>
      </c>
      <c r="V1224" s="38">
        <v>717411.0618255923</v>
      </c>
      <c r="W1224" s="34">
        <v>717411.0618255923</v>
      </c>
      <c r="X1224" s="34">
        <v>412193.3230748137</v>
      </c>
      <c r="Y1224" s="33">
        <v>305217.7387507786</v>
      </c>
      <c r="Z1224" s="144">
        <v>0</v>
      </c>
      <c r="AA1224" s="34">
        <v>1025.5033353612889</v>
      </c>
      <c r="AB1224" s="34">
        <v>9388.4776965852998</v>
      </c>
      <c r="AC1224" s="34">
        <v>7172.02</v>
      </c>
      <c r="AD1224" s="34">
        <v>82.083304799999993</v>
      </c>
      <c r="AE1224" s="34">
        <v>0</v>
      </c>
      <c r="AF1224" s="34">
        <v>17668.084336746586</v>
      </c>
      <c r="AG1224" s="136">
        <v>0</v>
      </c>
      <c r="AH1224" s="34">
        <v>23103.792245500001</v>
      </c>
      <c r="AI1224" s="34">
        <v>0</v>
      </c>
      <c r="AJ1224" s="34">
        <v>3957.7022455000001</v>
      </c>
      <c r="AK1224" s="34">
        <v>3957.7022455000001</v>
      </c>
      <c r="AL1224" s="34">
        <v>0</v>
      </c>
      <c r="AM1224" s="34">
        <v>19146.09</v>
      </c>
      <c r="AN1224" s="34">
        <v>19146.09</v>
      </c>
      <c r="AO1224" s="34">
        <v>-390528.18529950001</v>
      </c>
      <c r="AP1224" s="34">
        <v>-413631.97754500003</v>
      </c>
      <c r="AQ1224" s="34">
        <v>23103.792245500023</v>
      </c>
      <c r="AR1224" s="34">
        <v>-453209</v>
      </c>
      <c r="AS1224" s="34">
        <v>0</v>
      </c>
    </row>
    <row r="1225" spans="2:45" s="1" customFormat="1" ht="14.25" x14ac:dyDescent="0.2">
      <c r="B1225" s="31" t="s">
        <v>4794</v>
      </c>
      <c r="C1225" s="32" t="s">
        <v>3043</v>
      </c>
      <c r="D1225" s="31" t="s">
        <v>3044</v>
      </c>
      <c r="E1225" s="31" t="s">
        <v>13</v>
      </c>
      <c r="F1225" s="31" t="s">
        <v>11</v>
      </c>
      <c r="G1225" s="31" t="s">
        <v>19</v>
      </c>
      <c r="H1225" s="31" t="s">
        <v>132</v>
      </c>
      <c r="I1225" s="31" t="s">
        <v>10</v>
      </c>
      <c r="J1225" s="31" t="s">
        <v>21</v>
      </c>
      <c r="K1225" s="31" t="s">
        <v>3045</v>
      </c>
      <c r="L1225" s="33">
        <v>698</v>
      </c>
      <c r="M1225" s="150">
        <v>22244.796618</v>
      </c>
      <c r="N1225" s="34">
        <v>-30906</v>
      </c>
      <c r="O1225" s="34">
        <v>18405.27633515358</v>
      </c>
      <c r="P1225" s="30">
        <v>-1229.7237201999997</v>
      </c>
      <c r="Q1225" s="35">
        <v>2333.0257799999999</v>
      </c>
      <c r="R1225" s="36">
        <v>1229.7237201999997</v>
      </c>
      <c r="S1225" s="36">
        <v>2106.2169165722376</v>
      </c>
      <c r="T1225" s="36">
        <v>16195.380658953582</v>
      </c>
      <c r="U1225" s="37">
        <v>19531.426618439029</v>
      </c>
      <c r="V1225" s="38">
        <v>21864.452398439029</v>
      </c>
      <c r="W1225" s="34">
        <v>21864.452398439029</v>
      </c>
      <c r="X1225" s="34">
        <v>21864.347075725818</v>
      </c>
      <c r="Y1225" s="33">
        <v>0.10532271321062581</v>
      </c>
      <c r="Z1225" s="144">
        <v>0</v>
      </c>
      <c r="AA1225" s="34">
        <v>1197.0826982672027</v>
      </c>
      <c r="AB1225" s="34">
        <v>3693.4777128891114</v>
      </c>
      <c r="AC1225" s="34">
        <v>2925.82</v>
      </c>
      <c r="AD1225" s="34">
        <v>0</v>
      </c>
      <c r="AE1225" s="34">
        <v>0</v>
      </c>
      <c r="AF1225" s="34">
        <v>7816.3804111563149</v>
      </c>
      <c r="AG1225" s="136">
        <v>10343</v>
      </c>
      <c r="AH1225" s="34">
        <v>12567.4796618</v>
      </c>
      <c r="AI1225" s="34">
        <v>0</v>
      </c>
      <c r="AJ1225" s="34">
        <v>2224.4796618</v>
      </c>
      <c r="AK1225" s="34">
        <v>2224.4796618</v>
      </c>
      <c r="AL1225" s="34">
        <v>10343</v>
      </c>
      <c r="AM1225" s="34">
        <v>10343</v>
      </c>
      <c r="AN1225" s="34">
        <v>0</v>
      </c>
      <c r="AO1225" s="34">
        <v>-1229.7237201999997</v>
      </c>
      <c r="AP1225" s="34">
        <v>-3454.2033819999997</v>
      </c>
      <c r="AQ1225" s="34">
        <v>2224.4796618</v>
      </c>
      <c r="AR1225" s="34">
        <v>-30906</v>
      </c>
      <c r="AS1225" s="34">
        <v>0</v>
      </c>
    </row>
    <row r="1226" spans="2:45" s="1" customFormat="1" ht="14.25" x14ac:dyDescent="0.2">
      <c r="B1226" s="31" t="s">
        <v>4794</v>
      </c>
      <c r="C1226" s="32" t="s">
        <v>799</v>
      </c>
      <c r="D1226" s="31" t="s">
        <v>800</v>
      </c>
      <c r="E1226" s="31" t="s">
        <v>13</v>
      </c>
      <c r="F1226" s="31" t="s">
        <v>11</v>
      </c>
      <c r="G1226" s="31" t="s">
        <v>19</v>
      </c>
      <c r="H1226" s="31" t="s">
        <v>132</v>
      </c>
      <c r="I1226" s="31" t="s">
        <v>10</v>
      </c>
      <c r="J1226" s="31" t="s">
        <v>21</v>
      </c>
      <c r="K1226" s="31" t="s">
        <v>801</v>
      </c>
      <c r="L1226" s="33">
        <v>781</v>
      </c>
      <c r="M1226" s="150">
        <v>42698.305140999997</v>
      </c>
      <c r="N1226" s="34">
        <v>-37376</v>
      </c>
      <c r="O1226" s="34">
        <v>35512.5</v>
      </c>
      <c r="P1226" s="30">
        <v>7478.7661409999964</v>
      </c>
      <c r="Q1226" s="35">
        <v>2141.5455649999999</v>
      </c>
      <c r="R1226" s="36">
        <v>0</v>
      </c>
      <c r="S1226" s="36">
        <v>498.01631085733413</v>
      </c>
      <c r="T1226" s="36">
        <v>21952.51668950266</v>
      </c>
      <c r="U1226" s="37">
        <v>22450.654064931754</v>
      </c>
      <c r="V1226" s="38">
        <v>24592.199629931754</v>
      </c>
      <c r="W1226" s="34">
        <v>32070.965770931751</v>
      </c>
      <c r="X1226" s="34">
        <v>27261.733148857336</v>
      </c>
      <c r="Y1226" s="33">
        <v>4809.2326220744144</v>
      </c>
      <c r="Z1226" s="144">
        <v>0</v>
      </c>
      <c r="AA1226" s="34">
        <v>706.77400095178348</v>
      </c>
      <c r="AB1226" s="34">
        <v>4869.2024224170418</v>
      </c>
      <c r="AC1226" s="34">
        <v>3273.73</v>
      </c>
      <c r="AD1226" s="34">
        <v>987</v>
      </c>
      <c r="AE1226" s="34">
        <v>703.38</v>
      </c>
      <c r="AF1226" s="34">
        <v>10540.086423368824</v>
      </c>
      <c r="AG1226" s="136">
        <v>0</v>
      </c>
      <c r="AH1226" s="34">
        <v>9502.4609999999993</v>
      </c>
      <c r="AI1226" s="34">
        <v>0</v>
      </c>
      <c r="AJ1226" s="34">
        <v>1863.5</v>
      </c>
      <c r="AK1226" s="34">
        <v>1863.5</v>
      </c>
      <c r="AL1226" s="34">
        <v>0</v>
      </c>
      <c r="AM1226" s="34">
        <v>7638.9609999999993</v>
      </c>
      <c r="AN1226" s="34">
        <v>7638.9609999999993</v>
      </c>
      <c r="AO1226" s="34">
        <v>7478.7661409999964</v>
      </c>
      <c r="AP1226" s="34">
        <v>-2023.6948590000029</v>
      </c>
      <c r="AQ1226" s="34">
        <v>9502.4609999999993</v>
      </c>
      <c r="AR1226" s="34">
        <v>-37376</v>
      </c>
      <c r="AS1226" s="34">
        <v>0</v>
      </c>
    </row>
    <row r="1227" spans="2:45" s="1" customFormat="1" ht="14.25" x14ac:dyDescent="0.2">
      <c r="B1227" s="31" t="s">
        <v>4794</v>
      </c>
      <c r="C1227" s="32" t="s">
        <v>2410</v>
      </c>
      <c r="D1227" s="31" t="s">
        <v>2411</v>
      </c>
      <c r="E1227" s="31" t="s">
        <v>13</v>
      </c>
      <c r="F1227" s="31" t="s">
        <v>11</v>
      </c>
      <c r="G1227" s="31" t="s">
        <v>19</v>
      </c>
      <c r="H1227" s="31" t="s">
        <v>132</v>
      </c>
      <c r="I1227" s="31" t="s">
        <v>10</v>
      </c>
      <c r="J1227" s="31" t="s">
        <v>12</v>
      </c>
      <c r="K1227" s="31" t="s">
        <v>2412</v>
      </c>
      <c r="L1227" s="33">
        <v>1474</v>
      </c>
      <c r="M1227" s="150">
        <v>27545.125103999999</v>
      </c>
      <c r="N1227" s="34">
        <v>-17143</v>
      </c>
      <c r="O1227" s="34">
        <v>9269.3527232488486</v>
      </c>
      <c r="P1227" s="30">
        <v>29244.697614399996</v>
      </c>
      <c r="Q1227" s="35">
        <v>1458.739793</v>
      </c>
      <c r="R1227" s="36">
        <v>0</v>
      </c>
      <c r="S1227" s="36">
        <v>1438.6346742862665</v>
      </c>
      <c r="T1227" s="36">
        <v>1509.3653257137335</v>
      </c>
      <c r="U1227" s="37">
        <v>2948.0158970995276</v>
      </c>
      <c r="V1227" s="38">
        <v>4406.7556900995278</v>
      </c>
      <c r="W1227" s="34">
        <v>33651.453304499526</v>
      </c>
      <c r="X1227" s="34">
        <v>2697.4400142862723</v>
      </c>
      <c r="Y1227" s="33">
        <v>30954.013290213254</v>
      </c>
      <c r="Z1227" s="144">
        <v>0</v>
      </c>
      <c r="AA1227" s="34">
        <v>6948.9826658112697</v>
      </c>
      <c r="AB1227" s="34">
        <v>7618.0103101068762</v>
      </c>
      <c r="AC1227" s="34">
        <v>6178.58</v>
      </c>
      <c r="AD1227" s="34">
        <v>0</v>
      </c>
      <c r="AE1227" s="34">
        <v>0</v>
      </c>
      <c r="AF1227" s="34">
        <v>20745.572975918149</v>
      </c>
      <c r="AG1227" s="136">
        <v>0</v>
      </c>
      <c r="AH1227" s="34">
        <v>19248.572510399998</v>
      </c>
      <c r="AI1227" s="34">
        <v>0</v>
      </c>
      <c r="AJ1227" s="34">
        <v>2754.5125103999999</v>
      </c>
      <c r="AK1227" s="34">
        <v>2754.5125103999999</v>
      </c>
      <c r="AL1227" s="34">
        <v>0</v>
      </c>
      <c r="AM1227" s="34">
        <v>16494.059999999998</v>
      </c>
      <c r="AN1227" s="34">
        <v>16494.059999999998</v>
      </c>
      <c r="AO1227" s="34">
        <v>29244.697614399996</v>
      </c>
      <c r="AP1227" s="34">
        <v>9996.1251039999988</v>
      </c>
      <c r="AQ1227" s="34">
        <v>19248.572510399998</v>
      </c>
      <c r="AR1227" s="34">
        <v>-17143</v>
      </c>
      <c r="AS1227" s="34">
        <v>0</v>
      </c>
    </row>
    <row r="1228" spans="2:45" s="1" customFormat="1" ht="14.25" x14ac:dyDescent="0.2">
      <c r="B1228" s="31" t="s">
        <v>4794</v>
      </c>
      <c r="C1228" s="32" t="s">
        <v>3629</v>
      </c>
      <c r="D1228" s="31" t="s">
        <v>3630</v>
      </c>
      <c r="E1228" s="31" t="s">
        <v>13</v>
      </c>
      <c r="F1228" s="31" t="s">
        <v>11</v>
      </c>
      <c r="G1228" s="31" t="s">
        <v>19</v>
      </c>
      <c r="H1228" s="31" t="s">
        <v>132</v>
      </c>
      <c r="I1228" s="31" t="s">
        <v>10</v>
      </c>
      <c r="J1228" s="31" t="s">
        <v>21</v>
      </c>
      <c r="K1228" s="31" t="s">
        <v>3631</v>
      </c>
      <c r="L1228" s="33">
        <v>408</v>
      </c>
      <c r="M1228" s="150">
        <v>13986.070811000001</v>
      </c>
      <c r="N1228" s="34">
        <v>-19272</v>
      </c>
      <c r="O1228" s="34">
        <v>17873.392918900001</v>
      </c>
      <c r="P1228" s="30">
        <v>103.32589210000151</v>
      </c>
      <c r="Q1228" s="35">
        <v>2042.225692</v>
      </c>
      <c r="R1228" s="36">
        <v>0</v>
      </c>
      <c r="S1228" s="36">
        <v>902.40752000034661</v>
      </c>
      <c r="T1228" s="36">
        <v>15161.502910699997</v>
      </c>
      <c r="U1228" s="37">
        <v>16063.997055389256</v>
      </c>
      <c r="V1228" s="38">
        <v>18106.222747389256</v>
      </c>
      <c r="W1228" s="34">
        <v>18209.548639489258</v>
      </c>
      <c r="X1228" s="34">
        <v>18209.462014800345</v>
      </c>
      <c r="Y1228" s="33">
        <v>8.6624688912706915E-2</v>
      </c>
      <c r="Z1228" s="144">
        <v>0</v>
      </c>
      <c r="AA1228" s="34">
        <v>975.15893945575772</v>
      </c>
      <c r="AB1228" s="34">
        <v>7334.510845231719</v>
      </c>
      <c r="AC1228" s="34">
        <v>1710.22</v>
      </c>
      <c r="AD1228" s="34">
        <v>380.46967715</v>
      </c>
      <c r="AE1228" s="34">
        <v>619.21</v>
      </c>
      <c r="AF1228" s="34">
        <v>11019.569461837476</v>
      </c>
      <c r="AG1228" s="136">
        <v>0</v>
      </c>
      <c r="AH1228" s="34">
        <v>5389.2550811000001</v>
      </c>
      <c r="AI1228" s="34">
        <v>0</v>
      </c>
      <c r="AJ1228" s="34">
        <v>1398.6070811000002</v>
      </c>
      <c r="AK1228" s="34">
        <v>1398.6070811000002</v>
      </c>
      <c r="AL1228" s="34">
        <v>0</v>
      </c>
      <c r="AM1228" s="34">
        <v>3990.6479999999997</v>
      </c>
      <c r="AN1228" s="34">
        <v>3990.6479999999997</v>
      </c>
      <c r="AO1228" s="34">
        <v>103.32589210000151</v>
      </c>
      <c r="AP1228" s="34">
        <v>-5285.9291889999986</v>
      </c>
      <c r="AQ1228" s="34">
        <v>5389.2550811000001</v>
      </c>
      <c r="AR1228" s="34">
        <v>-19272</v>
      </c>
      <c r="AS1228" s="34">
        <v>0</v>
      </c>
    </row>
    <row r="1229" spans="2:45" s="1" customFormat="1" ht="14.25" x14ac:dyDescent="0.2">
      <c r="B1229" s="31" t="s">
        <v>4794</v>
      </c>
      <c r="C1229" s="32" t="s">
        <v>1256</v>
      </c>
      <c r="D1229" s="31" t="s">
        <v>1257</v>
      </c>
      <c r="E1229" s="31" t="s">
        <v>13</v>
      </c>
      <c r="F1229" s="31" t="s">
        <v>11</v>
      </c>
      <c r="G1229" s="31" t="s">
        <v>19</v>
      </c>
      <c r="H1229" s="31" t="s">
        <v>132</v>
      </c>
      <c r="I1229" s="31" t="s">
        <v>10</v>
      </c>
      <c r="J1229" s="31" t="s">
        <v>12</v>
      </c>
      <c r="K1229" s="31" t="s">
        <v>1258</v>
      </c>
      <c r="L1229" s="33">
        <v>1027</v>
      </c>
      <c r="M1229" s="150">
        <v>32857.347240999996</v>
      </c>
      <c r="N1229" s="34">
        <v>-67503</v>
      </c>
      <c r="O1229" s="34">
        <v>29785.534490769929</v>
      </c>
      <c r="P1229" s="30">
        <v>-21574.622759000005</v>
      </c>
      <c r="Q1229" s="35">
        <v>2280.2870010000001</v>
      </c>
      <c r="R1229" s="36">
        <v>21574.622759000005</v>
      </c>
      <c r="S1229" s="36">
        <v>1172.1103691433073</v>
      </c>
      <c r="T1229" s="36">
        <v>22825.704790504467</v>
      </c>
      <c r="U1229" s="37">
        <v>45572.683668166545</v>
      </c>
      <c r="V1229" s="38">
        <v>47852.970669166541</v>
      </c>
      <c r="W1229" s="34">
        <v>47852.970669166541</v>
      </c>
      <c r="X1229" s="34">
        <v>30728.551004913243</v>
      </c>
      <c r="Y1229" s="33">
        <v>17124.419664253299</v>
      </c>
      <c r="Z1229" s="144">
        <v>0</v>
      </c>
      <c r="AA1229" s="34">
        <v>0</v>
      </c>
      <c r="AB1229" s="34">
        <v>4656.2222874814051</v>
      </c>
      <c r="AC1229" s="34">
        <v>4304.8900000000003</v>
      </c>
      <c r="AD1229" s="34">
        <v>729.9800150750001</v>
      </c>
      <c r="AE1229" s="34">
        <v>0</v>
      </c>
      <c r="AF1229" s="34">
        <v>9691.0923025564061</v>
      </c>
      <c r="AG1229" s="136">
        <v>0</v>
      </c>
      <c r="AH1229" s="34">
        <v>13071.029999999999</v>
      </c>
      <c r="AI1229" s="34">
        <v>0</v>
      </c>
      <c r="AJ1229" s="34">
        <v>1578.9</v>
      </c>
      <c r="AK1229" s="34">
        <v>1578.9</v>
      </c>
      <c r="AL1229" s="34">
        <v>0</v>
      </c>
      <c r="AM1229" s="34">
        <v>11492.13</v>
      </c>
      <c r="AN1229" s="34">
        <v>11492.13</v>
      </c>
      <c r="AO1229" s="34">
        <v>-21574.622759000005</v>
      </c>
      <c r="AP1229" s="34">
        <v>-34645.652759000004</v>
      </c>
      <c r="AQ1229" s="34">
        <v>13071.029999999999</v>
      </c>
      <c r="AR1229" s="34">
        <v>-67503</v>
      </c>
      <c r="AS1229" s="34">
        <v>0</v>
      </c>
    </row>
    <row r="1230" spans="2:45" s="1" customFormat="1" ht="14.25" x14ac:dyDescent="0.2">
      <c r="B1230" s="31" t="s">
        <v>4794</v>
      </c>
      <c r="C1230" s="32" t="s">
        <v>2730</v>
      </c>
      <c r="D1230" s="31" t="s">
        <v>2731</v>
      </c>
      <c r="E1230" s="31" t="s">
        <v>13</v>
      </c>
      <c r="F1230" s="31" t="s">
        <v>11</v>
      </c>
      <c r="G1230" s="31" t="s">
        <v>19</v>
      </c>
      <c r="H1230" s="31" t="s">
        <v>132</v>
      </c>
      <c r="I1230" s="31" t="s">
        <v>10</v>
      </c>
      <c r="J1230" s="31" t="s">
        <v>12</v>
      </c>
      <c r="K1230" s="31" t="s">
        <v>2732</v>
      </c>
      <c r="L1230" s="33">
        <v>1555</v>
      </c>
      <c r="M1230" s="150">
        <v>55671.548417999991</v>
      </c>
      <c r="N1230" s="34">
        <v>-46519</v>
      </c>
      <c r="O1230" s="34">
        <v>31468.466121751866</v>
      </c>
      <c r="P1230" s="30">
        <v>29718.698417999993</v>
      </c>
      <c r="Q1230" s="35">
        <v>3537.1953010000002</v>
      </c>
      <c r="R1230" s="36">
        <v>0</v>
      </c>
      <c r="S1230" s="36">
        <v>2047.7061302865006</v>
      </c>
      <c r="T1230" s="36">
        <v>1062.2938697134994</v>
      </c>
      <c r="U1230" s="37">
        <v>3110.0167706850511</v>
      </c>
      <c r="V1230" s="38">
        <v>6647.2120716850513</v>
      </c>
      <c r="W1230" s="34">
        <v>36365.910489685048</v>
      </c>
      <c r="X1230" s="34">
        <v>3843.7642610383846</v>
      </c>
      <c r="Y1230" s="33">
        <v>32522.146228646663</v>
      </c>
      <c r="Z1230" s="144">
        <v>0</v>
      </c>
      <c r="AA1230" s="34">
        <v>2630.7647599171914</v>
      </c>
      <c r="AB1230" s="34">
        <v>13492.144963941228</v>
      </c>
      <c r="AC1230" s="34">
        <v>6518.11</v>
      </c>
      <c r="AD1230" s="34">
        <v>249.5</v>
      </c>
      <c r="AE1230" s="34">
        <v>63.23</v>
      </c>
      <c r="AF1230" s="34">
        <v>22953.749723858418</v>
      </c>
      <c r="AG1230" s="136">
        <v>11679</v>
      </c>
      <c r="AH1230" s="34">
        <v>20566.150000000001</v>
      </c>
      <c r="AI1230" s="34">
        <v>0</v>
      </c>
      <c r="AJ1230" s="34">
        <v>3165.7000000000003</v>
      </c>
      <c r="AK1230" s="34">
        <v>3165.7000000000003</v>
      </c>
      <c r="AL1230" s="34">
        <v>11679</v>
      </c>
      <c r="AM1230" s="34">
        <v>17400.45</v>
      </c>
      <c r="AN1230" s="34">
        <v>5721.4500000000007</v>
      </c>
      <c r="AO1230" s="34">
        <v>29718.698417999993</v>
      </c>
      <c r="AP1230" s="34">
        <v>20831.548417999991</v>
      </c>
      <c r="AQ1230" s="34">
        <v>8887.1500000000015</v>
      </c>
      <c r="AR1230" s="34">
        <v>-46519</v>
      </c>
      <c r="AS1230" s="34">
        <v>0</v>
      </c>
    </row>
    <row r="1231" spans="2:45" s="1" customFormat="1" ht="14.25" x14ac:dyDescent="0.2">
      <c r="B1231" s="31" t="s">
        <v>4794</v>
      </c>
      <c r="C1231" s="32" t="s">
        <v>3031</v>
      </c>
      <c r="D1231" s="31" t="s">
        <v>3032</v>
      </c>
      <c r="E1231" s="31" t="s">
        <v>13</v>
      </c>
      <c r="F1231" s="31" t="s">
        <v>11</v>
      </c>
      <c r="G1231" s="31" t="s">
        <v>19</v>
      </c>
      <c r="H1231" s="31" t="s">
        <v>132</v>
      </c>
      <c r="I1231" s="31" t="s">
        <v>10</v>
      </c>
      <c r="J1231" s="31" t="s">
        <v>14</v>
      </c>
      <c r="K1231" s="31" t="s">
        <v>3033</v>
      </c>
      <c r="L1231" s="33">
        <v>5257</v>
      </c>
      <c r="M1231" s="150">
        <v>158608.88167800001</v>
      </c>
      <c r="N1231" s="34">
        <v>-148086.39999999999</v>
      </c>
      <c r="O1231" s="34">
        <v>87132.104981780038</v>
      </c>
      <c r="P1231" s="30">
        <v>85874.981678000011</v>
      </c>
      <c r="Q1231" s="35">
        <v>14843.399230999999</v>
      </c>
      <c r="R1231" s="36">
        <v>0</v>
      </c>
      <c r="S1231" s="36">
        <v>11720.279884575928</v>
      </c>
      <c r="T1231" s="36">
        <v>-65.190194303648241</v>
      </c>
      <c r="U1231" s="37">
        <v>11655.152540381103</v>
      </c>
      <c r="V1231" s="38">
        <v>26498.551771381102</v>
      </c>
      <c r="W1231" s="34">
        <v>112373.53344938111</v>
      </c>
      <c r="X1231" s="34">
        <v>21975.524783575907</v>
      </c>
      <c r="Y1231" s="33">
        <v>90398.008665805202</v>
      </c>
      <c r="Z1231" s="144">
        <v>0</v>
      </c>
      <c r="AA1231" s="34">
        <v>13531.1253843062</v>
      </c>
      <c r="AB1231" s="34">
        <v>30143.215865536014</v>
      </c>
      <c r="AC1231" s="34">
        <v>22035.84</v>
      </c>
      <c r="AD1231" s="34">
        <v>6070.5559286999996</v>
      </c>
      <c r="AE1231" s="34">
        <v>5897.83</v>
      </c>
      <c r="AF1231" s="34">
        <v>77678.567178542216</v>
      </c>
      <c r="AG1231" s="136">
        <v>91989</v>
      </c>
      <c r="AH1231" s="34">
        <v>98833.5</v>
      </c>
      <c r="AI1231" s="34">
        <v>0</v>
      </c>
      <c r="AJ1231" s="34">
        <v>6844.5</v>
      </c>
      <c r="AK1231" s="34">
        <v>6844.5</v>
      </c>
      <c r="AL1231" s="34">
        <v>91989</v>
      </c>
      <c r="AM1231" s="34">
        <v>91989</v>
      </c>
      <c r="AN1231" s="34">
        <v>0</v>
      </c>
      <c r="AO1231" s="34">
        <v>85874.981678000011</v>
      </c>
      <c r="AP1231" s="34">
        <v>79030.481678000011</v>
      </c>
      <c r="AQ1231" s="34">
        <v>6844.5</v>
      </c>
      <c r="AR1231" s="34">
        <v>-152459</v>
      </c>
      <c r="AS1231" s="34">
        <v>4372.6000000000058</v>
      </c>
    </row>
    <row r="1232" spans="2:45" s="1" customFormat="1" ht="14.25" x14ac:dyDescent="0.2">
      <c r="B1232" s="31" t="s">
        <v>4794</v>
      </c>
      <c r="C1232" s="32" t="s">
        <v>4416</v>
      </c>
      <c r="D1232" s="31" t="s">
        <v>4417</v>
      </c>
      <c r="E1232" s="31" t="s">
        <v>13</v>
      </c>
      <c r="F1232" s="31" t="s">
        <v>11</v>
      </c>
      <c r="G1232" s="31" t="s">
        <v>19</v>
      </c>
      <c r="H1232" s="31" t="s">
        <v>132</v>
      </c>
      <c r="I1232" s="31" t="s">
        <v>10</v>
      </c>
      <c r="J1232" s="31" t="s">
        <v>14</v>
      </c>
      <c r="K1232" s="31" t="s">
        <v>4418</v>
      </c>
      <c r="L1232" s="33">
        <v>5805</v>
      </c>
      <c r="M1232" s="150">
        <v>151985.01479799999</v>
      </c>
      <c r="N1232" s="34">
        <v>-156365</v>
      </c>
      <c r="O1232" s="34">
        <v>79703.445758242684</v>
      </c>
      <c r="P1232" s="30">
        <v>122638.51627779999</v>
      </c>
      <c r="Q1232" s="35">
        <v>10721.450934</v>
      </c>
      <c r="R1232" s="36">
        <v>0</v>
      </c>
      <c r="S1232" s="36">
        <v>8079.3139942888165</v>
      </c>
      <c r="T1232" s="36">
        <v>3530.6860057111835</v>
      </c>
      <c r="U1232" s="37">
        <v>11610.062606962523</v>
      </c>
      <c r="V1232" s="38">
        <v>22331.513540962522</v>
      </c>
      <c r="W1232" s="34">
        <v>144970.0298187625</v>
      </c>
      <c r="X1232" s="34">
        <v>15148.713739288825</v>
      </c>
      <c r="Y1232" s="33">
        <v>129821.31607947368</v>
      </c>
      <c r="Z1232" s="144">
        <v>0</v>
      </c>
      <c r="AA1232" s="34">
        <v>11504.223747090608</v>
      </c>
      <c r="AB1232" s="34">
        <v>39739.469758220715</v>
      </c>
      <c r="AC1232" s="34">
        <v>24332.89</v>
      </c>
      <c r="AD1232" s="34">
        <v>1526.2201358249995</v>
      </c>
      <c r="AE1232" s="34">
        <v>0</v>
      </c>
      <c r="AF1232" s="34">
        <v>77102.803641136328</v>
      </c>
      <c r="AG1232" s="136">
        <v>134000</v>
      </c>
      <c r="AH1232" s="34">
        <v>149198.5014798</v>
      </c>
      <c r="AI1232" s="34">
        <v>0</v>
      </c>
      <c r="AJ1232" s="34">
        <v>15198.501479799999</v>
      </c>
      <c r="AK1232" s="34">
        <v>15198.501479799999</v>
      </c>
      <c r="AL1232" s="34">
        <v>134000</v>
      </c>
      <c r="AM1232" s="34">
        <v>134000</v>
      </c>
      <c r="AN1232" s="34">
        <v>0</v>
      </c>
      <c r="AO1232" s="34">
        <v>122638.51627779999</v>
      </c>
      <c r="AP1232" s="34">
        <v>107440.01479799999</v>
      </c>
      <c r="AQ1232" s="34">
        <v>15198.501479800005</v>
      </c>
      <c r="AR1232" s="34">
        <v>-156365</v>
      </c>
      <c r="AS1232" s="34">
        <v>0</v>
      </c>
    </row>
    <row r="1233" spans="2:45" s="1" customFormat="1" ht="14.25" x14ac:dyDescent="0.2">
      <c r="B1233" s="31" t="s">
        <v>4794</v>
      </c>
      <c r="C1233" s="32" t="s">
        <v>165</v>
      </c>
      <c r="D1233" s="31" t="s">
        <v>166</v>
      </c>
      <c r="E1233" s="31" t="s">
        <v>13</v>
      </c>
      <c r="F1233" s="31" t="s">
        <v>11</v>
      </c>
      <c r="G1233" s="31" t="s">
        <v>19</v>
      </c>
      <c r="H1233" s="31" t="s">
        <v>132</v>
      </c>
      <c r="I1233" s="31" t="s">
        <v>10</v>
      </c>
      <c r="J1233" s="31" t="s">
        <v>21</v>
      </c>
      <c r="K1233" s="31" t="s">
        <v>167</v>
      </c>
      <c r="L1233" s="33">
        <v>539</v>
      </c>
      <c r="M1233" s="150">
        <v>9197.3760380000022</v>
      </c>
      <c r="N1233" s="34">
        <v>6543</v>
      </c>
      <c r="O1233" s="34">
        <v>0</v>
      </c>
      <c r="P1233" s="30">
        <v>16676.335038000001</v>
      </c>
      <c r="Q1233" s="35">
        <v>342.80255299999999</v>
      </c>
      <c r="R1233" s="36">
        <v>0</v>
      </c>
      <c r="S1233" s="36">
        <v>270.46704228581814</v>
      </c>
      <c r="T1233" s="36">
        <v>807.53295771418186</v>
      </c>
      <c r="U1233" s="37">
        <v>1078.005813118484</v>
      </c>
      <c r="V1233" s="38">
        <v>1420.8083661184839</v>
      </c>
      <c r="W1233" s="34">
        <v>18097.143404118484</v>
      </c>
      <c r="X1233" s="34">
        <v>507.12570428581603</v>
      </c>
      <c r="Y1233" s="33">
        <v>17590.017699832668</v>
      </c>
      <c r="Z1233" s="144">
        <v>0</v>
      </c>
      <c r="AA1233" s="34">
        <v>1061.6139100157782</v>
      </c>
      <c r="AB1233" s="34">
        <v>6129.0958770305142</v>
      </c>
      <c r="AC1233" s="34">
        <v>2259.33</v>
      </c>
      <c r="AD1233" s="34">
        <v>177.20641520000001</v>
      </c>
      <c r="AE1233" s="34">
        <v>0</v>
      </c>
      <c r="AF1233" s="34">
        <v>9627.2462022462914</v>
      </c>
      <c r="AG1233" s="136">
        <v>0</v>
      </c>
      <c r="AH1233" s="34">
        <v>5271.9589999999989</v>
      </c>
      <c r="AI1233" s="34">
        <v>0</v>
      </c>
      <c r="AJ1233" s="34">
        <v>0</v>
      </c>
      <c r="AK1233" s="34">
        <v>0</v>
      </c>
      <c r="AL1233" s="34">
        <v>0</v>
      </c>
      <c r="AM1233" s="34">
        <v>5271.9589999999989</v>
      </c>
      <c r="AN1233" s="34">
        <v>5271.9589999999989</v>
      </c>
      <c r="AO1233" s="34">
        <v>16676.335038000001</v>
      </c>
      <c r="AP1233" s="34">
        <v>11404.376038000002</v>
      </c>
      <c r="AQ1233" s="34">
        <v>5271.9589999999989</v>
      </c>
      <c r="AR1233" s="34">
        <v>6543</v>
      </c>
      <c r="AS1233" s="34">
        <v>0</v>
      </c>
    </row>
    <row r="1234" spans="2:45" s="1" customFormat="1" ht="14.25" x14ac:dyDescent="0.2">
      <c r="B1234" s="31" t="s">
        <v>4794</v>
      </c>
      <c r="C1234" s="32" t="s">
        <v>2848</v>
      </c>
      <c r="D1234" s="31" t="s">
        <v>2849</v>
      </c>
      <c r="E1234" s="31" t="s">
        <v>13</v>
      </c>
      <c r="F1234" s="31" t="s">
        <v>11</v>
      </c>
      <c r="G1234" s="31" t="s">
        <v>19</v>
      </c>
      <c r="H1234" s="31" t="s">
        <v>132</v>
      </c>
      <c r="I1234" s="31" t="s">
        <v>10</v>
      </c>
      <c r="J1234" s="31" t="s">
        <v>21</v>
      </c>
      <c r="K1234" s="31" t="s">
        <v>2850</v>
      </c>
      <c r="L1234" s="33">
        <v>81</v>
      </c>
      <c r="M1234" s="150">
        <v>3374.5726669999995</v>
      </c>
      <c r="N1234" s="34">
        <v>-3850</v>
      </c>
      <c r="O1234" s="34">
        <v>560.76035265385735</v>
      </c>
      <c r="P1234" s="30">
        <v>-4343.2663330000005</v>
      </c>
      <c r="Q1234" s="35">
        <v>0</v>
      </c>
      <c r="R1234" s="36">
        <v>4343.2663330000005</v>
      </c>
      <c r="S1234" s="36">
        <v>0</v>
      </c>
      <c r="T1234" s="36">
        <v>241.73921588829671</v>
      </c>
      <c r="U1234" s="37">
        <v>4585.030273545538</v>
      </c>
      <c r="V1234" s="38">
        <v>4585.030273545538</v>
      </c>
      <c r="W1234" s="34">
        <v>4585.030273545538</v>
      </c>
      <c r="X1234" s="34">
        <v>560.76035265385599</v>
      </c>
      <c r="Y1234" s="33">
        <v>4024.269920891682</v>
      </c>
      <c r="Z1234" s="144">
        <v>0</v>
      </c>
      <c r="AA1234" s="34">
        <v>353.81873337174807</v>
      </c>
      <c r="AB1234" s="34">
        <v>550.45755470140773</v>
      </c>
      <c r="AC1234" s="34">
        <v>1542.17</v>
      </c>
      <c r="AD1234" s="34">
        <v>0</v>
      </c>
      <c r="AE1234" s="34">
        <v>3366.27</v>
      </c>
      <c r="AF1234" s="34">
        <v>5812.7162880731557</v>
      </c>
      <c r="AG1234" s="136">
        <v>0</v>
      </c>
      <c r="AH1234" s="34">
        <v>999.16099999999983</v>
      </c>
      <c r="AI1234" s="34">
        <v>0</v>
      </c>
      <c r="AJ1234" s="34">
        <v>206.9</v>
      </c>
      <c r="AK1234" s="34">
        <v>206.9</v>
      </c>
      <c r="AL1234" s="34">
        <v>0</v>
      </c>
      <c r="AM1234" s="34">
        <v>792.26099999999985</v>
      </c>
      <c r="AN1234" s="34">
        <v>792.26099999999985</v>
      </c>
      <c r="AO1234" s="34">
        <v>-4343.2663330000005</v>
      </c>
      <c r="AP1234" s="34">
        <v>-5342.4273329999996</v>
      </c>
      <c r="AQ1234" s="34">
        <v>999.16100000000006</v>
      </c>
      <c r="AR1234" s="34">
        <v>-3850</v>
      </c>
      <c r="AS1234" s="34">
        <v>0</v>
      </c>
    </row>
    <row r="1235" spans="2:45" s="1" customFormat="1" ht="14.25" x14ac:dyDescent="0.2">
      <c r="B1235" s="31" t="s">
        <v>4794</v>
      </c>
      <c r="C1235" s="32" t="s">
        <v>1151</v>
      </c>
      <c r="D1235" s="31" t="s">
        <v>1152</v>
      </c>
      <c r="E1235" s="31" t="s">
        <v>13</v>
      </c>
      <c r="F1235" s="31" t="s">
        <v>11</v>
      </c>
      <c r="G1235" s="31" t="s">
        <v>19</v>
      </c>
      <c r="H1235" s="31" t="s">
        <v>132</v>
      </c>
      <c r="I1235" s="31" t="s">
        <v>10</v>
      </c>
      <c r="J1235" s="31" t="s">
        <v>21</v>
      </c>
      <c r="K1235" s="31" t="s">
        <v>1153</v>
      </c>
      <c r="L1235" s="33">
        <v>209</v>
      </c>
      <c r="M1235" s="150">
        <v>18257.637749000001</v>
      </c>
      <c r="N1235" s="34">
        <v>-1171</v>
      </c>
      <c r="O1235" s="34">
        <v>0</v>
      </c>
      <c r="P1235" s="30">
        <v>20158.266749000002</v>
      </c>
      <c r="Q1235" s="35">
        <v>744.10458200000005</v>
      </c>
      <c r="R1235" s="36">
        <v>0</v>
      </c>
      <c r="S1235" s="36">
        <v>269.23983657153195</v>
      </c>
      <c r="T1235" s="36">
        <v>148.76016342846805</v>
      </c>
      <c r="U1235" s="37">
        <v>418.00225406635093</v>
      </c>
      <c r="V1235" s="38">
        <v>1162.106836066351</v>
      </c>
      <c r="W1235" s="34">
        <v>21320.373585066354</v>
      </c>
      <c r="X1235" s="34">
        <v>504.82469357153241</v>
      </c>
      <c r="Y1235" s="33">
        <v>20815.548891494822</v>
      </c>
      <c r="Z1235" s="144">
        <v>0</v>
      </c>
      <c r="AA1235" s="34">
        <v>1028.1248457627944</v>
      </c>
      <c r="AB1235" s="34">
        <v>2300.0535712213905</v>
      </c>
      <c r="AC1235" s="34">
        <v>1397.5700000000002</v>
      </c>
      <c r="AD1235" s="34">
        <v>559.28441454999995</v>
      </c>
      <c r="AE1235" s="34">
        <v>0</v>
      </c>
      <c r="AF1235" s="34">
        <v>5285.0328315341849</v>
      </c>
      <c r="AG1235" s="136">
        <v>0</v>
      </c>
      <c r="AH1235" s="34">
        <v>3071.6289999999999</v>
      </c>
      <c r="AI1235" s="34">
        <v>0</v>
      </c>
      <c r="AJ1235" s="34">
        <v>1027.4000000000001</v>
      </c>
      <c r="AK1235" s="34">
        <v>1027.4000000000001</v>
      </c>
      <c r="AL1235" s="34">
        <v>0</v>
      </c>
      <c r="AM1235" s="34">
        <v>2044.2289999999998</v>
      </c>
      <c r="AN1235" s="34">
        <v>2044.2289999999998</v>
      </c>
      <c r="AO1235" s="34">
        <v>20158.266749000002</v>
      </c>
      <c r="AP1235" s="34">
        <v>17086.637749000001</v>
      </c>
      <c r="AQ1235" s="34">
        <v>3071.6290000000008</v>
      </c>
      <c r="AR1235" s="34">
        <v>-1171</v>
      </c>
      <c r="AS1235" s="34">
        <v>0</v>
      </c>
    </row>
    <row r="1236" spans="2:45" s="1" customFormat="1" ht="14.25" x14ac:dyDescent="0.2">
      <c r="B1236" s="31" t="s">
        <v>4794</v>
      </c>
      <c r="C1236" s="32" t="s">
        <v>3287</v>
      </c>
      <c r="D1236" s="31" t="s">
        <v>3288</v>
      </c>
      <c r="E1236" s="31" t="s">
        <v>13</v>
      </c>
      <c r="F1236" s="31" t="s">
        <v>11</v>
      </c>
      <c r="G1236" s="31" t="s">
        <v>19</v>
      </c>
      <c r="H1236" s="31" t="s">
        <v>132</v>
      </c>
      <c r="I1236" s="31" t="s">
        <v>10</v>
      </c>
      <c r="J1236" s="31" t="s">
        <v>21</v>
      </c>
      <c r="K1236" s="31" t="s">
        <v>3289</v>
      </c>
      <c r="L1236" s="33">
        <v>621</v>
      </c>
      <c r="M1236" s="150">
        <v>22197.883143999999</v>
      </c>
      <c r="N1236" s="34">
        <v>6842</v>
      </c>
      <c r="O1236" s="34">
        <v>0</v>
      </c>
      <c r="P1236" s="30">
        <v>32894.884143999996</v>
      </c>
      <c r="Q1236" s="35">
        <v>1108.133065</v>
      </c>
      <c r="R1236" s="36">
        <v>0</v>
      </c>
      <c r="S1236" s="36">
        <v>1266.2034777147717</v>
      </c>
      <c r="T1236" s="36">
        <v>-1.3080127051978252</v>
      </c>
      <c r="U1236" s="37">
        <v>1264.902285962457</v>
      </c>
      <c r="V1236" s="38">
        <v>2373.035350962457</v>
      </c>
      <c r="W1236" s="34">
        <v>35267.919494962451</v>
      </c>
      <c r="X1236" s="34">
        <v>2374.1315207147636</v>
      </c>
      <c r="Y1236" s="33">
        <v>32893.787974247687</v>
      </c>
      <c r="Z1236" s="144">
        <v>0</v>
      </c>
      <c r="AA1236" s="34">
        <v>1621.7551642887438</v>
      </c>
      <c r="AB1236" s="34">
        <v>2695.2669047625664</v>
      </c>
      <c r="AC1236" s="34">
        <v>2603.0500000000002</v>
      </c>
      <c r="AD1236" s="34">
        <v>0</v>
      </c>
      <c r="AE1236" s="34">
        <v>0</v>
      </c>
      <c r="AF1236" s="34">
        <v>6920.0720690513108</v>
      </c>
      <c r="AG1236" s="136">
        <v>4348</v>
      </c>
      <c r="AH1236" s="34">
        <v>6074.0009999999993</v>
      </c>
      <c r="AI1236" s="34">
        <v>0</v>
      </c>
      <c r="AJ1236" s="34">
        <v>0</v>
      </c>
      <c r="AK1236" s="34">
        <v>0</v>
      </c>
      <c r="AL1236" s="34">
        <v>4348</v>
      </c>
      <c r="AM1236" s="34">
        <v>6074.0009999999993</v>
      </c>
      <c r="AN1236" s="34">
        <v>1726.0009999999993</v>
      </c>
      <c r="AO1236" s="34">
        <v>32894.884143999996</v>
      </c>
      <c r="AP1236" s="34">
        <v>31168.883143999996</v>
      </c>
      <c r="AQ1236" s="34">
        <v>1726.0009999999966</v>
      </c>
      <c r="AR1236" s="34">
        <v>6842</v>
      </c>
      <c r="AS1236" s="34">
        <v>0</v>
      </c>
    </row>
    <row r="1237" spans="2:45" s="1" customFormat="1" ht="14.25" x14ac:dyDescent="0.2">
      <c r="B1237" s="31" t="s">
        <v>4794</v>
      </c>
      <c r="C1237" s="32" t="s">
        <v>238</v>
      </c>
      <c r="D1237" s="31" t="s">
        <v>239</v>
      </c>
      <c r="E1237" s="31" t="s">
        <v>13</v>
      </c>
      <c r="F1237" s="31" t="s">
        <v>11</v>
      </c>
      <c r="G1237" s="31" t="s">
        <v>19</v>
      </c>
      <c r="H1237" s="31" t="s">
        <v>132</v>
      </c>
      <c r="I1237" s="31" t="s">
        <v>10</v>
      </c>
      <c r="J1237" s="31" t="s">
        <v>21</v>
      </c>
      <c r="K1237" s="31" t="s">
        <v>240</v>
      </c>
      <c r="L1237" s="33">
        <v>634</v>
      </c>
      <c r="M1237" s="150">
        <v>45581.210451999999</v>
      </c>
      <c r="N1237" s="34">
        <v>-133058</v>
      </c>
      <c r="O1237" s="34">
        <v>72173.724379283973</v>
      </c>
      <c r="P1237" s="30">
        <v>-85735.935548000009</v>
      </c>
      <c r="Q1237" s="35">
        <v>1605.7569759999999</v>
      </c>
      <c r="R1237" s="36">
        <v>85735.935548000009</v>
      </c>
      <c r="S1237" s="36">
        <v>464.02962971446391</v>
      </c>
      <c r="T1237" s="36">
        <v>55053.809423348896</v>
      </c>
      <c r="U1237" s="37">
        <v>141254.53631249943</v>
      </c>
      <c r="V1237" s="38">
        <v>142860.29328849944</v>
      </c>
      <c r="W1237" s="34">
        <v>142860.29328849944</v>
      </c>
      <c r="X1237" s="34">
        <v>71844.048884998454</v>
      </c>
      <c r="Y1237" s="33">
        <v>71016.244403500983</v>
      </c>
      <c r="Z1237" s="144">
        <v>0</v>
      </c>
      <c r="AA1237" s="34">
        <v>2452.0322024690281</v>
      </c>
      <c r="AB1237" s="34">
        <v>7379.495122622161</v>
      </c>
      <c r="AC1237" s="34">
        <v>2657.55</v>
      </c>
      <c r="AD1237" s="34">
        <v>1263.5</v>
      </c>
      <c r="AE1237" s="34">
        <v>573.89</v>
      </c>
      <c r="AF1237" s="34">
        <v>14326.467325091187</v>
      </c>
      <c r="AG1237" s="136">
        <v>0</v>
      </c>
      <c r="AH1237" s="34">
        <v>8772.8539999999994</v>
      </c>
      <c r="AI1237" s="34">
        <v>0</v>
      </c>
      <c r="AJ1237" s="34">
        <v>2571.7000000000003</v>
      </c>
      <c r="AK1237" s="34">
        <v>2571.7000000000003</v>
      </c>
      <c r="AL1237" s="34">
        <v>0</v>
      </c>
      <c r="AM1237" s="34">
        <v>6201.1539999999995</v>
      </c>
      <c r="AN1237" s="34">
        <v>6201.1539999999995</v>
      </c>
      <c r="AO1237" s="34">
        <v>-85735.935548000009</v>
      </c>
      <c r="AP1237" s="34">
        <v>-94508.789548000001</v>
      </c>
      <c r="AQ1237" s="34">
        <v>8772.8539999999921</v>
      </c>
      <c r="AR1237" s="34">
        <v>-133058</v>
      </c>
      <c r="AS1237" s="34">
        <v>0</v>
      </c>
    </row>
    <row r="1238" spans="2:45" s="1" customFormat="1" ht="14.25" x14ac:dyDescent="0.2">
      <c r="B1238" s="31" t="s">
        <v>4794</v>
      </c>
      <c r="C1238" s="32" t="s">
        <v>1743</v>
      </c>
      <c r="D1238" s="31" t="s">
        <v>1744</v>
      </c>
      <c r="E1238" s="31" t="s">
        <v>13</v>
      </c>
      <c r="F1238" s="31" t="s">
        <v>11</v>
      </c>
      <c r="G1238" s="31" t="s">
        <v>19</v>
      </c>
      <c r="H1238" s="31" t="s">
        <v>132</v>
      </c>
      <c r="I1238" s="31" t="s">
        <v>10</v>
      </c>
      <c r="J1238" s="31" t="s">
        <v>12</v>
      </c>
      <c r="K1238" s="31" t="s">
        <v>1745</v>
      </c>
      <c r="L1238" s="33">
        <v>1549</v>
      </c>
      <c r="M1238" s="150">
        <v>38086.622544999998</v>
      </c>
      <c r="N1238" s="34">
        <v>-40164</v>
      </c>
      <c r="O1238" s="34">
        <v>38169</v>
      </c>
      <c r="P1238" s="30">
        <v>11827.932544999996</v>
      </c>
      <c r="Q1238" s="35">
        <v>2761.5777870000002</v>
      </c>
      <c r="R1238" s="36">
        <v>0</v>
      </c>
      <c r="S1238" s="36">
        <v>2141.7323988579651</v>
      </c>
      <c r="T1238" s="36">
        <v>21128.432551403126</v>
      </c>
      <c r="U1238" s="37">
        <v>23270.290434700793</v>
      </c>
      <c r="V1238" s="38">
        <v>26031.868221700795</v>
      </c>
      <c r="W1238" s="34">
        <v>37859.800766700791</v>
      </c>
      <c r="X1238" s="34">
        <v>29469.253764857978</v>
      </c>
      <c r="Y1238" s="33">
        <v>8390.5470018428132</v>
      </c>
      <c r="Z1238" s="144">
        <v>0</v>
      </c>
      <c r="AA1238" s="34">
        <v>450.4884358079978</v>
      </c>
      <c r="AB1238" s="34">
        <v>6788.2164415992956</v>
      </c>
      <c r="AC1238" s="34">
        <v>8852.2000000000007</v>
      </c>
      <c r="AD1238" s="34">
        <v>543</v>
      </c>
      <c r="AE1238" s="34">
        <v>0</v>
      </c>
      <c r="AF1238" s="34">
        <v>16633.904877407294</v>
      </c>
      <c r="AG1238" s="136">
        <v>6909</v>
      </c>
      <c r="AH1238" s="34">
        <v>19328.309999999998</v>
      </c>
      <c r="AI1238" s="34">
        <v>0</v>
      </c>
      <c r="AJ1238" s="34">
        <v>1995</v>
      </c>
      <c r="AK1238" s="34">
        <v>1995</v>
      </c>
      <c r="AL1238" s="34">
        <v>6909</v>
      </c>
      <c r="AM1238" s="34">
        <v>17333.309999999998</v>
      </c>
      <c r="AN1238" s="34">
        <v>10424.309999999998</v>
      </c>
      <c r="AO1238" s="34">
        <v>11827.932544999996</v>
      </c>
      <c r="AP1238" s="34">
        <v>-591.37745500000165</v>
      </c>
      <c r="AQ1238" s="34">
        <v>12419.309999999998</v>
      </c>
      <c r="AR1238" s="34">
        <v>-40164</v>
      </c>
      <c r="AS1238" s="34">
        <v>0</v>
      </c>
    </row>
    <row r="1239" spans="2:45" s="1" customFormat="1" ht="14.25" x14ac:dyDescent="0.2">
      <c r="B1239" s="31" t="s">
        <v>4794</v>
      </c>
      <c r="C1239" s="32" t="s">
        <v>1199</v>
      </c>
      <c r="D1239" s="31" t="s">
        <v>1200</v>
      </c>
      <c r="E1239" s="31" t="s">
        <v>13</v>
      </c>
      <c r="F1239" s="31" t="s">
        <v>11</v>
      </c>
      <c r="G1239" s="31" t="s">
        <v>19</v>
      </c>
      <c r="H1239" s="31" t="s">
        <v>132</v>
      </c>
      <c r="I1239" s="31" t="s">
        <v>10</v>
      </c>
      <c r="J1239" s="31" t="s">
        <v>21</v>
      </c>
      <c r="K1239" s="31" t="s">
        <v>1201</v>
      </c>
      <c r="L1239" s="33">
        <v>555</v>
      </c>
      <c r="M1239" s="150">
        <v>102975.39785000001</v>
      </c>
      <c r="N1239" s="34">
        <v>-57024</v>
      </c>
      <c r="O1239" s="34">
        <v>44898.647873910588</v>
      </c>
      <c r="P1239" s="30">
        <v>53692.85285000001</v>
      </c>
      <c r="Q1239" s="35">
        <v>6832.9414630000001</v>
      </c>
      <c r="R1239" s="36">
        <v>0</v>
      </c>
      <c r="S1239" s="36">
        <v>759.51930285743447</v>
      </c>
      <c r="T1239" s="36">
        <v>350.48069714256553</v>
      </c>
      <c r="U1239" s="37">
        <v>1110.0059856785874</v>
      </c>
      <c r="V1239" s="38">
        <v>7942.9474486785875</v>
      </c>
      <c r="W1239" s="34">
        <v>61635.800298678601</v>
      </c>
      <c r="X1239" s="34">
        <v>1424.0986928574348</v>
      </c>
      <c r="Y1239" s="33">
        <v>60211.701605821167</v>
      </c>
      <c r="Z1239" s="144">
        <v>0</v>
      </c>
      <c r="AA1239" s="34">
        <v>741.40656275369997</v>
      </c>
      <c r="AB1239" s="34">
        <v>1942.8647434362467</v>
      </c>
      <c r="AC1239" s="34">
        <v>2539.7200000000003</v>
      </c>
      <c r="AD1239" s="34">
        <v>387.45090877500002</v>
      </c>
      <c r="AE1239" s="34">
        <v>0</v>
      </c>
      <c r="AF1239" s="34">
        <v>5611.4422149649472</v>
      </c>
      <c r="AG1239" s="136">
        <v>0</v>
      </c>
      <c r="AH1239" s="34">
        <v>7741.454999999999</v>
      </c>
      <c r="AI1239" s="34">
        <v>0</v>
      </c>
      <c r="AJ1239" s="34">
        <v>2313</v>
      </c>
      <c r="AK1239" s="34">
        <v>2313</v>
      </c>
      <c r="AL1239" s="34">
        <v>0</v>
      </c>
      <c r="AM1239" s="34">
        <v>5428.454999999999</v>
      </c>
      <c r="AN1239" s="34">
        <v>5428.454999999999</v>
      </c>
      <c r="AO1239" s="34">
        <v>53692.85285000001</v>
      </c>
      <c r="AP1239" s="34">
        <v>45951.397850000008</v>
      </c>
      <c r="AQ1239" s="34">
        <v>7741.4550000000017</v>
      </c>
      <c r="AR1239" s="34">
        <v>-57024</v>
      </c>
      <c r="AS1239" s="34">
        <v>0</v>
      </c>
    </row>
    <row r="1240" spans="2:45" s="1" customFormat="1" ht="14.25" x14ac:dyDescent="0.2">
      <c r="B1240" s="31" t="s">
        <v>4794</v>
      </c>
      <c r="C1240" s="32" t="s">
        <v>565</v>
      </c>
      <c r="D1240" s="31" t="s">
        <v>566</v>
      </c>
      <c r="E1240" s="31" t="s">
        <v>13</v>
      </c>
      <c r="F1240" s="31" t="s">
        <v>11</v>
      </c>
      <c r="G1240" s="31" t="s">
        <v>19</v>
      </c>
      <c r="H1240" s="31" t="s">
        <v>132</v>
      </c>
      <c r="I1240" s="31" t="s">
        <v>10</v>
      </c>
      <c r="J1240" s="31" t="s">
        <v>21</v>
      </c>
      <c r="K1240" s="31" t="s">
        <v>567</v>
      </c>
      <c r="L1240" s="33">
        <v>862</v>
      </c>
      <c r="M1240" s="150">
        <v>30866.677371000002</v>
      </c>
      <c r="N1240" s="34">
        <v>3826</v>
      </c>
      <c r="O1240" s="34">
        <v>0</v>
      </c>
      <c r="P1240" s="30">
        <v>22094.899371</v>
      </c>
      <c r="Q1240" s="35">
        <v>840.32240000000002</v>
      </c>
      <c r="R1240" s="36">
        <v>0</v>
      </c>
      <c r="S1240" s="36">
        <v>607.91760571451914</v>
      </c>
      <c r="T1240" s="36">
        <v>1116.0823942854809</v>
      </c>
      <c r="U1240" s="37">
        <v>1724.0092966755719</v>
      </c>
      <c r="V1240" s="38">
        <v>2564.3316966755719</v>
      </c>
      <c r="W1240" s="34">
        <v>24659.231067675573</v>
      </c>
      <c r="X1240" s="34">
        <v>1139.8455107145201</v>
      </c>
      <c r="Y1240" s="33">
        <v>23519.385556961053</v>
      </c>
      <c r="Z1240" s="144">
        <v>0</v>
      </c>
      <c r="AA1240" s="34">
        <v>2500.7341185607411</v>
      </c>
      <c r="AB1240" s="34">
        <v>4514.0157207185093</v>
      </c>
      <c r="AC1240" s="34">
        <v>7346.73</v>
      </c>
      <c r="AD1240" s="34">
        <v>639.11834937499998</v>
      </c>
      <c r="AE1240" s="34">
        <v>0</v>
      </c>
      <c r="AF1240" s="34">
        <v>15000.59818865425</v>
      </c>
      <c r="AG1240" s="136">
        <v>3893</v>
      </c>
      <c r="AH1240" s="34">
        <v>8431.2219999999998</v>
      </c>
      <c r="AI1240" s="34">
        <v>0</v>
      </c>
      <c r="AJ1240" s="34">
        <v>0</v>
      </c>
      <c r="AK1240" s="34">
        <v>0</v>
      </c>
      <c r="AL1240" s="34">
        <v>3893</v>
      </c>
      <c r="AM1240" s="34">
        <v>8431.2219999999998</v>
      </c>
      <c r="AN1240" s="34">
        <v>4538.2219999999998</v>
      </c>
      <c r="AO1240" s="34">
        <v>22094.899371</v>
      </c>
      <c r="AP1240" s="34">
        <v>17556.677370999998</v>
      </c>
      <c r="AQ1240" s="34">
        <v>4538.2220000000016</v>
      </c>
      <c r="AR1240" s="34">
        <v>3826</v>
      </c>
      <c r="AS1240" s="34">
        <v>0</v>
      </c>
    </row>
    <row r="1241" spans="2:45" s="1" customFormat="1" ht="14.25" x14ac:dyDescent="0.2">
      <c r="B1241" s="31" t="s">
        <v>4794</v>
      </c>
      <c r="C1241" s="32" t="s">
        <v>3377</v>
      </c>
      <c r="D1241" s="31" t="s">
        <v>3378</v>
      </c>
      <c r="E1241" s="31" t="s">
        <v>13</v>
      </c>
      <c r="F1241" s="31" t="s">
        <v>11</v>
      </c>
      <c r="G1241" s="31" t="s">
        <v>19</v>
      </c>
      <c r="H1241" s="31" t="s">
        <v>132</v>
      </c>
      <c r="I1241" s="31" t="s">
        <v>10</v>
      </c>
      <c r="J1241" s="31" t="s">
        <v>21</v>
      </c>
      <c r="K1241" s="31" t="s">
        <v>3379</v>
      </c>
      <c r="L1241" s="33">
        <v>482</v>
      </c>
      <c r="M1241" s="150">
        <v>22724.790345000001</v>
      </c>
      <c r="N1241" s="34">
        <v>10340</v>
      </c>
      <c r="O1241" s="34">
        <v>0</v>
      </c>
      <c r="P1241" s="30">
        <v>37779.232344999997</v>
      </c>
      <c r="Q1241" s="35">
        <v>405.05209200000002</v>
      </c>
      <c r="R1241" s="36">
        <v>0</v>
      </c>
      <c r="S1241" s="36">
        <v>462.8310297144634</v>
      </c>
      <c r="T1241" s="36">
        <v>501.1689702855366</v>
      </c>
      <c r="U1241" s="37">
        <v>964.0051983731156</v>
      </c>
      <c r="V1241" s="38">
        <v>1369.0572903731156</v>
      </c>
      <c r="W1241" s="34">
        <v>39148.289635373112</v>
      </c>
      <c r="X1241" s="34">
        <v>867.80818071446265</v>
      </c>
      <c r="Y1241" s="33">
        <v>38280.481454658649</v>
      </c>
      <c r="Z1241" s="144">
        <v>0</v>
      </c>
      <c r="AA1241" s="34">
        <v>620.82745361916727</v>
      </c>
      <c r="AB1241" s="34">
        <v>5247.9538303571935</v>
      </c>
      <c r="AC1241" s="34">
        <v>4262.6000000000004</v>
      </c>
      <c r="AD1241" s="34">
        <v>1466.9142359</v>
      </c>
      <c r="AE1241" s="34">
        <v>0</v>
      </c>
      <c r="AF1241" s="34">
        <v>11598.295519876361</v>
      </c>
      <c r="AG1241" s="136">
        <v>3596</v>
      </c>
      <c r="AH1241" s="34">
        <v>4714.4419999999991</v>
      </c>
      <c r="AI1241" s="34">
        <v>0</v>
      </c>
      <c r="AJ1241" s="34">
        <v>0</v>
      </c>
      <c r="AK1241" s="34">
        <v>0</v>
      </c>
      <c r="AL1241" s="34">
        <v>3596</v>
      </c>
      <c r="AM1241" s="34">
        <v>4714.4419999999991</v>
      </c>
      <c r="AN1241" s="34">
        <v>1118.4419999999991</v>
      </c>
      <c r="AO1241" s="34">
        <v>37779.232344999997</v>
      </c>
      <c r="AP1241" s="34">
        <v>36660.790345000001</v>
      </c>
      <c r="AQ1241" s="34">
        <v>1118.4419999999955</v>
      </c>
      <c r="AR1241" s="34">
        <v>10340</v>
      </c>
      <c r="AS1241" s="34">
        <v>0</v>
      </c>
    </row>
    <row r="1242" spans="2:45" s="1" customFormat="1" ht="14.25" x14ac:dyDescent="0.2">
      <c r="B1242" s="31" t="s">
        <v>4794</v>
      </c>
      <c r="C1242" s="32" t="s">
        <v>2935</v>
      </c>
      <c r="D1242" s="31" t="s">
        <v>2936</v>
      </c>
      <c r="E1242" s="31" t="s">
        <v>13</v>
      </c>
      <c r="F1242" s="31" t="s">
        <v>11</v>
      </c>
      <c r="G1242" s="31" t="s">
        <v>19</v>
      </c>
      <c r="H1242" s="31" t="s">
        <v>132</v>
      </c>
      <c r="I1242" s="31" t="s">
        <v>10</v>
      </c>
      <c r="J1242" s="31" t="s">
        <v>21</v>
      </c>
      <c r="K1242" s="31" t="s">
        <v>2937</v>
      </c>
      <c r="L1242" s="33">
        <v>640</v>
      </c>
      <c r="M1242" s="150">
        <v>40262.283158000006</v>
      </c>
      <c r="N1242" s="34">
        <v>94356</v>
      </c>
      <c r="O1242" s="34">
        <v>0</v>
      </c>
      <c r="P1242" s="30">
        <v>112817.28315800001</v>
      </c>
      <c r="Q1242" s="35">
        <v>1620.4868610000001</v>
      </c>
      <c r="R1242" s="36">
        <v>0</v>
      </c>
      <c r="S1242" s="36">
        <v>412.14980800015826</v>
      </c>
      <c r="T1242" s="36">
        <v>867.85019199984174</v>
      </c>
      <c r="U1242" s="37">
        <v>1280.0069024041368</v>
      </c>
      <c r="V1242" s="38">
        <v>2900.4937634041371</v>
      </c>
      <c r="W1242" s="34">
        <v>115717.77692140415</v>
      </c>
      <c r="X1242" s="34">
        <v>772.78089000016917</v>
      </c>
      <c r="Y1242" s="33">
        <v>114944.99603140398</v>
      </c>
      <c r="Z1242" s="144">
        <v>0</v>
      </c>
      <c r="AA1242" s="34">
        <v>1221.3669226686623</v>
      </c>
      <c r="AB1242" s="34">
        <v>3489.1575677725464</v>
      </c>
      <c r="AC1242" s="34">
        <v>6329.67</v>
      </c>
      <c r="AD1242" s="34">
        <v>184.33</v>
      </c>
      <c r="AE1242" s="34">
        <v>0</v>
      </c>
      <c r="AF1242" s="34">
        <v>11224.524490441208</v>
      </c>
      <c r="AG1242" s="136">
        <v>10900</v>
      </c>
      <c r="AH1242" s="34">
        <v>10900</v>
      </c>
      <c r="AI1242" s="34">
        <v>0</v>
      </c>
      <c r="AJ1242" s="34">
        <v>0</v>
      </c>
      <c r="AK1242" s="34">
        <v>0</v>
      </c>
      <c r="AL1242" s="34">
        <v>10900</v>
      </c>
      <c r="AM1242" s="34">
        <v>10900</v>
      </c>
      <c r="AN1242" s="34">
        <v>0</v>
      </c>
      <c r="AO1242" s="34">
        <v>112817.28315800001</v>
      </c>
      <c r="AP1242" s="34">
        <v>112817.28315800001</v>
      </c>
      <c r="AQ1242" s="34">
        <v>0</v>
      </c>
      <c r="AR1242" s="34">
        <v>94356</v>
      </c>
      <c r="AS1242" s="34">
        <v>0</v>
      </c>
    </row>
    <row r="1243" spans="2:45" s="1" customFormat="1" ht="14.25" x14ac:dyDescent="0.2">
      <c r="B1243" s="31" t="s">
        <v>4794</v>
      </c>
      <c r="C1243" s="32" t="s">
        <v>889</v>
      </c>
      <c r="D1243" s="31" t="s">
        <v>890</v>
      </c>
      <c r="E1243" s="31" t="s">
        <v>13</v>
      </c>
      <c r="F1243" s="31" t="s">
        <v>11</v>
      </c>
      <c r="G1243" s="31" t="s">
        <v>19</v>
      </c>
      <c r="H1243" s="31" t="s">
        <v>132</v>
      </c>
      <c r="I1243" s="31" t="s">
        <v>10</v>
      </c>
      <c r="J1243" s="31" t="s">
        <v>12</v>
      </c>
      <c r="K1243" s="31" t="s">
        <v>891</v>
      </c>
      <c r="L1243" s="33">
        <v>3956</v>
      </c>
      <c r="M1243" s="150">
        <v>131050.56781999998</v>
      </c>
      <c r="N1243" s="34">
        <v>-116359</v>
      </c>
      <c r="O1243" s="34">
        <v>35439.183988279503</v>
      </c>
      <c r="P1243" s="30">
        <v>74190.567819999997</v>
      </c>
      <c r="Q1243" s="35">
        <v>11005.887203</v>
      </c>
      <c r="R1243" s="36">
        <v>0</v>
      </c>
      <c r="S1243" s="36">
        <v>8538.1221862889925</v>
      </c>
      <c r="T1243" s="36">
        <v>-33.837111522716441</v>
      </c>
      <c r="U1243" s="37">
        <v>8504.3309341510267</v>
      </c>
      <c r="V1243" s="38">
        <v>19510.218137151027</v>
      </c>
      <c r="W1243" s="34">
        <v>93700.78595715102</v>
      </c>
      <c r="X1243" s="34">
        <v>16008.979099288976</v>
      </c>
      <c r="Y1243" s="33">
        <v>77691.806857862044</v>
      </c>
      <c r="Z1243" s="144">
        <v>0</v>
      </c>
      <c r="AA1243" s="34">
        <v>5669.0927557960003</v>
      </c>
      <c r="AB1243" s="34">
        <v>15705.431793131356</v>
      </c>
      <c r="AC1243" s="34">
        <v>16582.419999999998</v>
      </c>
      <c r="AD1243" s="34">
        <v>2276</v>
      </c>
      <c r="AE1243" s="34">
        <v>4448.5600000000004</v>
      </c>
      <c r="AF1243" s="34">
        <v>44681.504548927354</v>
      </c>
      <c r="AG1243" s="136">
        <v>138605</v>
      </c>
      <c r="AH1243" s="34">
        <v>145535</v>
      </c>
      <c r="AI1243" s="34">
        <v>0</v>
      </c>
      <c r="AJ1243" s="34">
        <v>6930</v>
      </c>
      <c r="AK1243" s="34">
        <v>6930</v>
      </c>
      <c r="AL1243" s="34">
        <v>138605</v>
      </c>
      <c r="AM1243" s="34">
        <v>138605</v>
      </c>
      <c r="AN1243" s="34">
        <v>0</v>
      </c>
      <c r="AO1243" s="34">
        <v>74190.567819999997</v>
      </c>
      <c r="AP1243" s="34">
        <v>67260.567819999997</v>
      </c>
      <c r="AQ1243" s="34">
        <v>6930</v>
      </c>
      <c r="AR1243" s="34">
        <v>-116359</v>
      </c>
      <c r="AS1243" s="34">
        <v>0</v>
      </c>
    </row>
    <row r="1244" spans="2:45" s="1" customFormat="1" ht="14.25" x14ac:dyDescent="0.2">
      <c r="B1244" s="31" t="s">
        <v>4794</v>
      </c>
      <c r="C1244" s="32" t="s">
        <v>4000</v>
      </c>
      <c r="D1244" s="31" t="s">
        <v>4001</v>
      </c>
      <c r="E1244" s="31" t="s">
        <v>13</v>
      </c>
      <c r="F1244" s="31" t="s">
        <v>11</v>
      </c>
      <c r="G1244" s="31" t="s">
        <v>19</v>
      </c>
      <c r="H1244" s="31" t="s">
        <v>132</v>
      </c>
      <c r="I1244" s="31" t="s">
        <v>10</v>
      </c>
      <c r="J1244" s="31" t="s">
        <v>12</v>
      </c>
      <c r="K1244" s="31" t="s">
        <v>4002</v>
      </c>
      <c r="L1244" s="33">
        <v>1055</v>
      </c>
      <c r="M1244" s="150">
        <v>203997.485652</v>
      </c>
      <c r="N1244" s="34">
        <v>-87223</v>
      </c>
      <c r="O1244" s="34">
        <v>66823.251434799997</v>
      </c>
      <c r="P1244" s="30">
        <v>137213.23421720002</v>
      </c>
      <c r="Q1244" s="35">
        <v>12969.727435000001</v>
      </c>
      <c r="R1244" s="36">
        <v>0</v>
      </c>
      <c r="S1244" s="36">
        <v>364.13264457156839</v>
      </c>
      <c r="T1244" s="36">
        <v>1745.8673554284317</v>
      </c>
      <c r="U1244" s="37">
        <v>2110.0113781818191</v>
      </c>
      <c r="V1244" s="38">
        <v>15079.738813181819</v>
      </c>
      <c r="W1244" s="34">
        <v>152292.97303038184</v>
      </c>
      <c r="X1244" s="34">
        <v>682.7487085715693</v>
      </c>
      <c r="Y1244" s="33">
        <v>151610.22432181027</v>
      </c>
      <c r="Z1244" s="144">
        <v>0</v>
      </c>
      <c r="AA1244" s="34">
        <v>1708.3310986719116</v>
      </c>
      <c r="AB1244" s="34">
        <v>3135.5757449212178</v>
      </c>
      <c r="AC1244" s="34">
        <v>7177.7000000000007</v>
      </c>
      <c r="AD1244" s="34">
        <v>868.25878329627994</v>
      </c>
      <c r="AE1244" s="34">
        <v>94.44</v>
      </c>
      <c r="AF1244" s="34">
        <v>12984.305626889411</v>
      </c>
      <c r="AG1244" s="136">
        <v>11964</v>
      </c>
      <c r="AH1244" s="34">
        <v>32363.748565200003</v>
      </c>
      <c r="AI1244" s="34">
        <v>0</v>
      </c>
      <c r="AJ1244" s="34">
        <v>20399.748565200003</v>
      </c>
      <c r="AK1244" s="34">
        <v>20399.748565200003</v>
      </c>
      <c r="AL1244" s="34">
        <v>11964</v>
      </c>
      <c r="AM1244" s="34">
        <v>11964</v>
      </c>
      <c r="AN1244" s="34">
        <v>0</v>
      </c>
      <c r="AO1244" s="34">
        <v>137213.23421720002</v>
      </c>
      <c r="AP1244" s="34">
        <v>116813.48565200002</v>
      </c>
      <c r="AQ1244" s="34">
        <v>20399.748565200018</v>
      </c>
      <c r="AR1244" s="34">
        <v>-87223</v>
      </c>
      <c r="AS1244" s="34">
        <v>0</v>
      </c>
    </row>
    <row r="1245" spans="2:45" s="1" customFormat="1" ht="14.25" x14ac:dyDescent="0.2">
      <c r="B1245" s="31" t="s">
        <v>4794</v>
      </c>
      <c r="C1245" s="32" t="s">
        <v>4733</v>
      </c>
      <c r="D1245" s="31" t="s">
        <v>4734</v>
      </c>
      <c r="E1245" s="31" t="s">
        <v>13</v>
      </c>
      <c r="F1245" s="31" t="s">
        <v>11</v>
      </c>
      <c r="G1245" s="31" t="s">
        <v>19</v>
      </c>
      <c r="H1245" s="31" t="s">
        <v>132</v>
      </c>
      <c r="I1245" s="31" t="s">
        <v>10</v>
      </c>
      <c r="J1245" s="31" t="s">
        <v>14</v>
      </c>
      <c r="K1245" s="31" t="s">
        <v>4735</v>
      </c>
      <c r="L1245" s="33">
        <v>6359</v>
      </c>
      <c r="M1245" s="150">
        <v>306233.94773400004</v>
      </c>
      <c r="N1245" s="34">
        <v>-133802.51999999999</v>
      </c>
      <c r="O1245" s="34">
        <v>40636.591946193796</v>
      </c>
      <c r="P1245" s="30">
        <v>298307.32773400005</v>
      </c>
      <c r="Q1245" s="35">
        <v>12679.555096</v>
      </c>
      <c r="R1245" s="36">
        <v>0</v>
      </c>
      <c r="S1245" s="36">
        <v>8036.8488822888003</v>
      </c>
      <c r="T1245" s="36">
        <v>4681.1511177111997</v>
      </c>
      <c r="U1245" s="37">
        <v>12718.068581856103</v>
      </c>
      <c r="V1245" s="38">
        <v>25397.623677856103</v>
      </c>
      <c r="W1245" s="34">
        <v>323704.95141185616</v>
      </c>
      <c r="X1245" s="34">
        <v>15069.091654288815</v>
      </c>
      <c r="Y1245" s="33">
        <v>308635.85975756735</v>
      </c>
      <c r="Z1245" s="144">
        <v>0</v>
      </c>
      <c r="AA1245" s="34">
        <v>9007.3948991046746</v>
      </c>
      <c r="AB1245" s="34">
        <v>65894.998660418059</v>
      </c>
      <c r="AC1245" s="34">
        <v>26655.1</v>
      </c>
      <c r="AD1245" s="34">
        <v>23229.394587651004</v>
      </c>
      <c r="AE1245" s="34">
        <v>786.2</v>
      </c>
      <c r="AF1245" s="34">
        <v>125573.08814717374</v>
      </c>
      <c r="AG1245" s="136">
        <v>293154</v>
      </c>
      <c r="AH1245" s="34">
        <v>312593.90000000002</v>
      </c>
      <c r="AI1245" s="34">
        <v>0</v>
      </c>
      <c r="AJ1245" s="34">
        <v>19439.900000000001</v>
      </c>
      <c r="AK1245" s="34">
        <v>19439.900000000001</v>
      </c>
      <c r="AL1245" s="34">
        <v>293154</v>
      </c>
      <c r="AM1245" s="34">
        <v>293154</v>
      </c>
      <c r="AN1245" s="34">
        <v>0</v>
      </c>
      <c r="AO1245" s="34">
        <v>298307.32773400005</v>
      </c>
      <c r="AP1245" s="34">
        <v>278867.42773400003</v>
      </c>
      <c r="AQ1245" s="34">
        <v>19439.900000000023</v>
      </c>
      <c r="AR1245" s="34">
        <v>-133802.51999999999</v>
      </c>
      <c r="AS1245" s="34">
        <v>0</v>
      </c>
    </row>
    <row r="1246" spans="2:45" s="1" customFormat="1" ht="14.25" x14ac:dyDescent="0.2">
      <c r="B1246" s="31" t="s">
        <v>4794</v>
      </c>
      <c r="C1246" s="32" t="s">
        <v>4548</v>
      </c>
      <c r="D1246" s="31" t="s">
        <v>4549</v>
      </c>
      <c r="E1246" s="31" t="s">
        <v>13</v>
      </c>
      <c r="F1246" s="31" t="s">
        <v>11</v>
      </c>
      <c r="G1246" s="31" t="s">
        <v>19</v>
      </c>
      <c r="H1246" s="31" t="s">
        <v>132</v>
      </c>
      <c r="I1246" s="31" t="s">
        <v>10</v>
      </c>
      <c r="J1246" s="31" t="s">
        <v>21</v>
      </c>
      <c r="K1246" s="31" t="s">
        <v>4550</v>
      </c>
      <c r="L1246" s="33">
        <v>542</v>
      </c>
      <c r="M1246" s="150">
        <v>16960.379223</v>
      </c>
      <c r="N1246" s="34">
        <v>-30893</v>
      </c>
      <c r="O1246" s="34">
        <v>5731.2356220277334</v>
      </c>
      <c r="P1246" s="30">
        <v>-19891.280854700002</v>
      </c>
      <c r="Q1246" s="35">
        <v>204.63686899999999</v>
      </c>
      <c r="R1246" s="36">
        <v>19891.280854700002</v>
      </c>
      <c r="S1246" s="36">
        <v>233.82743771437549</v>
      </c>
      <c r="T1246" s="36">
        <v>3770.5913133940739</v>
      </c>
      <c r="U1246" s="37">
        <v>23895.828463445803</v>
      </c>
      <c r="V1246" s="38">
        <v>24100.465332445805</v>
      </c>
      <c r="W1246" s="34">
        <v>24100.465332445805</v>
      </c>
      <c r="X1246" s="34">
        <v>6169.6242067421081</v>
      </c>
      <c r="Y1246" s="33">
        <v>17930.841125703697</v>
      </c>
      <c r="Z1246" s="144">
        <v>0</v>
      </c>
      <c r="AA1246" s="34">
        <v>347.13320497954942</v>
      </c>
      <c r="AB1246" s="34">
        <v>2598.8549997585019</v>
      </c>
      <c r="AC1246" s="34">
        <v>2902.93</v>
      </c>
      <c r="AD1246" s="34">
        <v>226.5</v>
      </c>
      <c r="AE1246" s="34">
        <v>0</v>
      </c>
      <c r="AF1246" s="34">
        <v>6075.4182047380509</v>
      </c>
      <c r="AG1246" s="136">
        <v>0</v>
      </c>
      <c r="AH1246" s="34">
        <v>6997.3399222999997</v>
      </c>
      <c r="AI1246" s="34">
        <v>0</v>
      </c>
      <c r="AJ1246" s="34">
        <v>1696.0379223</v>
      </c>
      <c r="AK1246" s="34">
        <v>1696.0379223</v>
      </c>
      <c r="AL1246" s="34">
        <v>0</v>
      </c>
      <c r="AM1246" s="34">
        <v>5301.3019999999997</v>
      </c>
      <c r="AN1246" s="34">
        <v>5301.3019999999997</v>
      </c>
      <c r="AO1246" s="34">
        <v>-19891.280854700002</v>
      </c>
      <c r="AP1246" s="34">
        <v>-26888.620777</v>
      </c>
      <c r="AQ1246" s="34">
        <v>6997.3399222999997</v>
      </c>
      <c r="AR1246" s="34">
        <v>-30893</v>
      </c>
      <c r="AS1246" s="34">
        <v>0</v>
      </c>
    </row>
    <row r="1247" spans="2:45" s="1" customFormat="1" ht="14.25" x14ac:dyDescent="0.2">
      <c r="B1247" s="31" t="s">
        <v>4794</v>
      </c>
      <c r="C1247" s="32" t="s">
        <v>1910</v>
      </c>
      <c r="D1247" s="31" t="s">
        <v>1911</v>
      </c>
      <c r="E1247" s="31" t="s">
        <v>13</v>
      </c>
      <c r="F1247" s="31" t="s">
        <v>11</v>
      </c>
      <c r="G1247" s="31" t="s">
        <v>19</v>
      </c>
      <c r="H1247" s="31" t="s">
        <v>132</v>
      </c>
      <c r="I1247" s="31" t="s">
        <v>10</v>
      </c>
      <c r="J1247" s="31" t="s">
        <v>14</v>
      </c>
      <c r="K1247" s="31" t="s">
        <v>1912</v>
      </c>
      <c r="L1247" s="33">
        <v>5251</v>
      </c>
      <c r="M1247" s="150">
        <v>571158.6407339999</v>
      </c>
      <c r="N1247" s="34">
        <v>-518243.58999999997</v>
      </c>
      <c r="O1247" s="34">
        <v>180228.61592937942</v>
      </c>
      <c r="P1247" s="30">
        <v>104123.05073399993</v>
      </c>
      <c r="Q1247" s="35">
        <v>36490.113813999997</v>
      </c>
      <c r="R1247" s="36">
        <v>0</v>
      </c>
      <c r="S1247" s="36">
        <v>8591.0730571461572</v>
      </c>
      <c r="T1247" s="36">
        <v>38603.629176148534</v>
      </c>
      <c r="U1247" s="37">
        <v>47194.956730879014</v>
      </c>
      <c r="V1247" s="38">
        <v>83685.07054487901</v>
      </c>
      <c r="W1247" s="34">
        <v>187808.12127887894</v>
      </c>
      <c r="X1247" s="34">
        <v>63240.902288525656</v>
      </c>
      <c r="Y1247" s="33">
        <v>124567.21899035329</v>
      </c>
      <c r="Z1247" s="144">
        <v>0</v>
      </c>
      <c r="AA1247" s="34">
        <v>11154.41556520724</v>
      </c>
      <c r="AB1247" s="34">
        <v>82818.946635706248</v>
      </c>
      <c r="AC1247" s="34">
        <v>22010.68</v>
      </c>
      <c r="AD1247" s="34">
        <v>3239.2750000000001</v>
      </c>
      <c r="AE1247" s="34">
        <v>937.95</v>
      </c>
      <c r="AF1247" s="34">
        <v>120161.26720091347</v>
      </c>
      <c r="AG1247" s="136">
        <v>179053</v>
      </c>
      <c r="AH1247" s="34">
        <v>179053</v>
      </c>
      <c r="AI1247" s="34">
        <v>69398</v>
      </c>
      <c r="AJ1247" s="34">
        <v>69398</v>
      </c>
      <c r="AK1247" s="34">
        <v>0</v>
      </c>
      <c r="AL1247" s="34">
        <v>109655</v>
      </c>
      <c r="AM1247" s="34">
        <v>109655</v>
      </c>
      <c r="AN1247" s="34">
        <v>0</v>
      </c>
      <c r="AO1247" s="34">
        <v>104123.05073399993</v>
      </c>
      <c r="AP1247" s="34">
        <v>104123.05073399993</v>
      </c>
      <c r="AQ1247" s="34">
        <v>0</v>
      </c>
      <c r="AR1247" s="34">
        <v>-518243.58999999997</v>
      </c>
      <c r="AS1247" s="34">
        <v>0</v>
      </c>
    </row>
    <row r="1248" spans="2:45" s="1" customFormat="1" ht="14.25" x14ac:dyDescent="0.2">
      <c r="B1248" s="31" t="s">
        <v>4794</v>
      </c>
      <c r="C1248" s="32" t="s">
        <v>1877</v>
      </c>
      <c r="D1248" s="31" t="s">
        <v>1878</v>
      </c>
      <c r="E1248" s="31" t="s">
        <v>13</v>
      </c>
      <c r="F1248" s="31" t="s">
        <v>11</v>
      </c>
      <c r="G1248" s="31" t="s">
        <v>19</v>
      </c>
      <c r="H1248" s="31" t="s">
        <v>132</v>
      </c>
      <c r="I1248" s="31" t="s">
        <v>10</v>
      </c>
      <c r="J1248" s="31" t="s">
        <v>21</v>
      </c>
      <c r="K1248" s="31" t="s">
        <v>1879</v>
      </c>
      <c r="L1248" s="33">
        <v>964</v>
      </c>
      <c r="M1248" s="150">
        <v>27683.780011999999</v>
      </c>
      <c r="N1248" s="34">
        <v>1632.9899999999998</v>
      </c>
      <c r="O1248" s="34">
        <v>0</v>
      </c>
      <c r="P1248" s="30">
        <v>27627.770012000001</v>
      </c>
      <c r="Q1248" s="35">
        <v>1436.9578739999999</v>
      </c>
      <c r="R1248" s="36">
        <v>0</v>
      </c>
      <c r="S1248" s="36">
        <v>1539.1944674291626</v>
      </c>
      <c r="T1248" s="36">
        <v>388.80553257083739</v>
      </c>
      <c r="U1248" s="37">
        <v>1928.0103967462312</v>
      </c>
      <c r="V1248" s="38">
        <v>3364.9682707462312</v>
      </c>
      <c r="W1248" s="34">
        <v>30992.738282746232</v>
      </c>
      <c r="X1248" s="34">
        <v>2885.9896264291638</v>
      </c>
      <c r="Y1248" s="33">
        <v>28106.748656317068</v>
      </c>
      <c r="Z1248" s="144">
        <v>0</v>
      </c>
      <c r="AA1248" s="34">
        <v>1149.0544619461061</v>
      </c>
      <c r="AB1248" s="34">
        <v>4334.2533999420812</v>
      </c>
      <c r="AC1248" s="34">
        <v>4040.81</v>
      </c>
      <c r="AD1248" s="34">
        <v>142.76734000000002</v>
      </c>
      <c r="AE1248" s="34">
        <v>0</v>
      </c>
      <c r="AF1248" s="34">
        <v>9666.885201888188</v>
      </c>
      <c r="AG1248" s="136">
        <v>12230</v>
      </c>
      <c r="AH1248" s="34">
        <v>12230</v>
      </c>
      <c r="AI1248" s="34">
        <v>0</v>
      </c>
      <c r="AJ1248" s="34">
        <v>0</v>
      </c>
      <c r="AK1248" s="34">
        <v>0</v>
      </c>
      <c r="AL1248" s="34">
        <v>12230</v>
      </c>
      <c r="AM1248" s="34">
        <v>12230</v>
      </c>
      <c r="AN1248" s="34">
        <v>0</v>
      </c>
      <c r="AO1248" s="34">
        <v>27627.770012000001</v>
      </c>
      <c r="AP1248" s="34">
        <v>27627.770012000001</v>
      </c>
      <c r="AQ1248" s="34">
        <v>0</v>
      </c>
      <c r="AR1248" s="34">
        <v>1632.9899999999998</v>
      </c>
      <c r="AS1248" s="34">
        <v>0</v>
      </c>
    </row>
    <row r="1249" spans="2:45" s="1" customFormat="1" ht="14.25" x14ac:dyDescent="0.2">
      <c r="B1249" s="31" t="s">
        <v>4794</v>
      </c>
      <c r="C1249" s="32" t="s">
        <v>3731</v>
      </c>
      <c r="D1249" s="31" t="s">
        <v>3732</v>
      </c>
      <c r="E1249" s="31" t="s">
        <v>13</v>
      </c>
      <c r="F1249" s="31" t="s">
        <v>11</v>
      </c>
      <c r="G1249" s="31" t="s">
        <v>19</v>
      </c>
      <c r="H1249" s="31" t="s">
        <v>132</v>
      </c>
      <c r="I1249" s="31" t="s">
        <v>10</v>
      </c>
      <c r="J1249" s="31" t="s">
        <v>21</v>
      </c>
      <c r="K1249" s="31" t="s">
        <v>3733</v>
      </c>
      <c r="L1249" s="33">
        <v>777</v>
      </c>
      <c r="M1249" s="150">
        <v>37724.864094000004</v>
      </c>
      <c r="N1249" s="34">
        <v>-29553</v>
      </c>
      <c r="O1249" s="34">
        <v>20152.16893679963</v>
      </c>
      <c r="P1249" s="30">
        <v>-4806.2989059999964</v>
      </c>
      <c r="Q1249" s="35">
        <v>4076.6232610000002</v>
      </c>
      <c r="R1249" s="36">
        <v>4806.2989059999964</v>
      </c>
      <c r="S1249" s="36">
        <v>1172.4826491433073</v>
      </c>
      <c r="T1249" s="36">
        <v>14060.91805314488</v>
      </c>
      <c r="U1249" s="37">
        <v>20039.807672433089</v>
      </c>
      <c r="V1249" s="38">
        <v>24116.43093343309</v>
      </c>
      <c r="W1249" s="34">
        <v>24116.43093343309</v>
      </c>
      <c r="X1249" s="34">
        <v>19299.872960942939</v>
      </c>
      <c r="Y1249" s="33">
        <v>4816.5579724901509</v>
      </c>
      <c r="Z1249" s="144">
        <v>0</v>
      </c>
      <c r="AA1249" s="34">
        <v>1142.2300245960964</v>
      </c>
      <c r="AB1249" s="34">
        <v>2234.7222902285257</v>
      </c>
      <c r="AC1249" s="34">
        <v>5582.9</v>
      </c>
      <c r="AD1249" s="34">
        <v>0</v>
      </c>
      <c r="AE1249" s="34">
        <v>0</v>
      </c>
      <c r="AF1249" s="34">
        <v>8959.8523148246222</v>
      </c>
      <c r="AG1249" s="136">
        <v>0</v>
      </c>
      <c r="AH1249" s="34">
        <v>10550.837</v>
      </c>
      <c r="AI1249" s="34">
        <v>0</v>
      </c>
      <c r="AJ1249" s="34">
        <v>2951</v>
      </c>
      <c r="AK1249" s="34">
        <v>2951</v>
      </c>
      <c r="AL1249" s="34">
        <v>0</v>
      </c>
      <c r="AM1249" s="34">
        <v>7599.8369999999986</v>
      </c>
      <c r="AN1249" s="34">
        <v>7599.8369999999986</v>
      </c>
      <c r="AO1249" s="34">
        <v>-4806.2989059999964</v>
      </c>
      <c r="AP1249" s="34">
        <v>-15357.135905999996</v>
      </c>
      <c r="AQ1249" s="34">
        <v>10550.837</v>
      </c>
      <c r="AR1249" s="34">
        <v>-29553</v>
      </c>
      <c r="AS1249" s="34">
        <v>0</v>
      </c>
    </row>
    <row r="1250" spans="2:45" s="1" customFormat="1" ht="14.25" x14ac:dyDescent="0.2">
      <c r="B1250" s="31" t="s">
        <v>4794</v>
      </c>
      <c r="C1250" s="32" t="s">
        <v>3467</v>
      </c>
      <c r="D1250" s="31" t="s">
        <v>3468</v>
      </c>
      <c r="E1250" s="31" t="s">
        <v>13</v>
      </c>
      <c r="F1250" s="31" t="s">
        <v>11</v>
      </c>
      <c r="G1250" s="31" t="s">
        <v>19</v>
      </c>
      <c r="H1250" s="31" t="s">
        <v>132</v>
      </c>
      <c r="I1250" s="31" t="s">
        <v>10</v>
      </c>
      <c r="J1250" s="31" t="s">
        <v>12</v>
      </c>
      <c r="K1250" s="31" t="s">
        <v>3469</v>
      </c>
      <c r="L1250" s="33">
        <v>1884</v>
      </c>
      <c r="M1250" s="150">
        <v>55408.013266000002</v>
      </c>
      <c r="N1250" s="34">
        <v>-44305</v>
      </c>
      <c r="O1250" s="34">
        <v>25396.346062718952</v>
      </c>
      <c r="P1250" s="30">
        <v>23174.8145926</v>
      </c>
      <c r="Q1250" s="35">
        <v>7410.3957440000004</v>
      </c>
      <c r="R1250" s="36">
        <v>0</v>
      </c>
      <c r="S1250" s="36">
        <v>3908.2507977157866</v>
      </c>
      <c r="T1250" s="36">
        <v>-7.5794820681667261</v>
      </c>
      <c r="U1250" s="37">
        <v>3900.692350030296</v>
      </c>
      <c r="V1250" s="38">
        <v>11311.088094030296</v>
      </c>
      <c r="W1250" s="34">
        <v>34485.902686630296</v>
      </c>
      <c r="X1250" s="34">
        <v>7327.970245715791</v>
      </c>
      <c r="Y1250" s="33">
        <v>27157.932440914505</v>
      </c>
      <c r="Z1250" s="144">
        <v>0</v>
      </c>
      <c r="AA1250" s="34">
        <v>4427.3571021734224</v>
      </c>
      <c r="AB1250" s="34">
        <v>10691.87766885862</v>
      </c>
      <c r="AC1250" s="34">
        <v>7897.19</v>
      </c>
      <c r="AD1250" s="34">
        <v>1830.7972598336401</v>
      </c>
      <c r="AE1250" s="34">
        <v>0</v>
      </c>
      <c r="AF1250" s="34">
        <v>24847.222030865683</v>
      </c>
      <c r="AG1250" s="136">
        <v>22715</v>
      </c>
      <c r="AH1250" s="34">
        <v>28255.801326600002</v>
      </c>
      <c r="AI1250" s="34">
        <v>0</v>
      </c>
      <c r="AJ1250" s="34">
        <v>5540.8013266000007</v>
      </c>
      <c r="AK1250" s="34">
        <v>5540.8013266000007</v>
      </c>
      <c r="AL1250" s="34">
        <v>22715</v>
      </c>
      <c r="AM1250" s="34">
        <v>22715</v>
      </c>
      <c r="AN1250" s="34">
        <v>0</v>
      </c>
      <c r="AO1250" s="34">
        <v>23174.8145926</v>
      </c>
      <c r="AP1250" s="34">
        <v>17634.013265999998</v>
      </c>
      <c r="AQ1250" s="34">
        <v>5540.8013266000016</v>
      </c>
      <c r="AR1250" s="34">
        <v>-45296</v>
      </c>
      <c r="AS1250" s="34">
        <v>991</v>
      </c>
    </row>
    <row r="1251" spans="2:45" s="1" customFormat="1" ht="14.25" x14ac:dyDescent="0.2">
      <c r="B1251" s="31" t="s">
        <v>4794</v>
      </c>
      <c r="C1251" s="32" t="s">
        <v>3548</v>
      </c>
      <c r="D1251" s="31" t="s">
        <v>3549</v>
      </c>
      <c r="E1251" s="31" t="s">
        <v>13</v>
      </c>
      <c r="F1251" s="31" t="s">
        <v>11</v>
      </c>
      <c r="G1251" s="31" t="s">
        <v>19</v>
      </c>
      <c r="H1251" s="31" t="s">
        <v>132</v>
      </c>
      <c r="I1251" s="31" t="s">
        <v>10</v>
      </c>
      <c r="J1251" s="31" t="s">
        <v>12</v>
      </c>
      <c r="K1251" s="31" t="s">
        <v>3550</v>
      </c>
      <c r="L1251" s="33">
        <v>1572</v>
      </c>
      <c r="M1251" s="150">
        <v>71138.734417999993</v>
      </c>
      <c r="N1251" s="34">
        <v>-26199.9</v>
      </c>
      <c r="O1251" s="34">
        <v>12747.886323453708</v>
      </c>
      <c r="P1251" s="30">
        <v>44499.93441799999</v>
      </c>
      <c r="Q1251" s="35">
        <v>3767.4178619999998</v>
      </c>
      <c r="R1251" s="36">
        <v>0</v>
      </c>
      <c r="S1251" s="36">
        <v>1880.072120000722</v>
      </c>
      <c r="T1251" s="36">
        <v>1263.927879999278</v>
      </c>
      <c r="U1251" s="37">
        <v>3144.0169540301608</v>
      </c>
      <c r="V1251" s="38">
        <v>6911.4348160301606</v>
      </c>
      <c r="W1251" s="34">
        <v>51411.36923403015</v>
      </c>
      <c r="X1251" s="34">
        <v>3525.1352250007258</v>
      </c>
      <c r="Y1251" s="33">
        <v>47886.234009029424</v>
      </c>
      <c r="Z1251" s="144">
        <v>0</v>
      </c>
      <c r="AA1251" s="34">
        <v>6313.5214450224494</v>
      </c>
      <c r="AB1251" s="34">
        <v>6815.1100797071467</v>
      </c>
      <c r="AC1251" s="34">
        <v>6589.37</v>
      </c>
      <c r="AD1251" s="34">
        <v>442.47003360000002</v>
      </c>
      <c r="AE1251" s="34">
        <v>0</v>
      </c>
      <c r="AF1251" s="34">
        <v>20160.471558329595</v>
      </c>
      <c r="AG1251" s="136">
        <v>19047</v>
      </c>
      <c r="AH1251" s="34">
        <v>23146.1</v>
      </c>
      <c r="AI1251" s="34">
        <v>325</v>
      </c>
      <c r="AJ1251" s="34">
        <v>4424.1000000000004</v>
      </c>
      <c r="AK1251" s="34">
        <v>4099.1000000000004</v>
      </c>
      <c r="AL1251" s="34">
        <v>18722</v>
      </c>
      <c r="AM1251" s="34">
        <v>18722</v>
      </c>
      <c r="AN1251" s="34">
        <v>0</v>
      </c>
      <c r="AO1251" s="34">
        <v>44499.93441799999</v>
      </c>
      <c r="AP1251" s="34">
        <v>40400.834417999991</v>
      </c>
      <c r="AQ1251" s="34">
        <v>4099.0999999999985</v>
      </c>
      <c r="AR1251" s="34">
        <v>-30255</v>
      </c>
      <c r="AS1251" s="34">
        <v>4055.0999999999985</v>
      </c>
    </row>
    <row r="1252" spans="2:45" s="1" customFormat="1" ht="14.25" x14ac:dyDescent="0.2">
      <c r="B1252" s="31" t="s">
        <v>4794</v>
      </c>
      <c r="C1252" s="32" t="s">
        <v>3040</v>
      </c>
      <c r="D1252" s="31" t="s">
        <v>3041</v>
      </c>
      <c r="E1252" s="31" t="s">
        <v>13</v>
      </c>
      <c r="F1252" s="31" t="s">
        <v>11</v>
      </c>
      <c r="G1252" s="31" t="s">
        <v>19</v>
      </c>
      <c r="H1252" s="31" t="s">
        <v>132</v>
      </c>
      <c r="I1252" s="31" t="s">
        <v>10</v>
      </c>
      <c r="J1252" s="31" t="s">
        <v>21</v>
      </c>
      <c r="K1252" s="31" t="s">
        <v>3042</v>
      </c>
      <c r="L1252" s="33">
        <v>474</v>
      </c>
      <c r="M1252" s="150">
        <v>31172.072842000001</v>
      </c>
      <c r="N1252" s="34">
        <v>-17519</v>
      </c>
      <c r="O1252" s="34">
        <v>10902.962007216673</v>
      </c>
      <c r="P1252" s="30">
        <v>21228.566842</v>
      </c>
      <c r="Q1252" s="35">
        <v>1044.360103</v>
      </c>
      <c r="R1252" s="36">
        <v>0</v>
      </c>
      <c r="S1252" s="36">
        <v>592.94226742879914</v>
      </c>
      <c r="T1252" s="36">
        <v>355.05773257120086</v>
      </c>
      <c r="U1252" s="37">
        <v>948.00511209306387</v>
      </c>
      <c r="V1252" s="38">
        <v>1992.3652150930639</v>
      </c>
      <c r="W1252" s="34">
        <v>23220.932057093065</v>
      </c>
      <c r="X1252" s="34">
        <v>1111.7667514288041</v>
      </c>
      <c r="Y1252" s="33">
        <v>22109.165305664261</v>
      </c>
      <c r="Z1252" s="144">
        <v>0</v>
      </c>
      <c r="AA1252" s="34">
        <v>6662.9815672737659</v>
      </c>
      <c r="AB1252" s="34">
        <v>8973.1477628405555</v>
      </c>
      <c r="AC1252" s="34">
        <v>3257.16</v>
      </c>
      <c r="AD1252" s="34">
        <v>653.5</v>
      </c>
      <c r="AE1252" s="34">
        <v>168.75</v>
      </c>
      <c r="AF1252" s="34">
        <v>19715.539330114319</v>
      </c>
      <c r="AG1252" s="136">
        <v>0</v>
      </c>
      <c r="AH1252" s="34">
        <v>7575.4939999999997</v>
      </c>
      <c r="AI1252" s="34">
        <v>0</v>
      </c>
      <c r="AJ1252" s="34">
        <v>2939.3</v>
      </c>
      <c r="AK1252" s="34">
        <v>2939.3</v>
      </c>
      <c r="AL1252" s="34">
        <v>0</v>
      </c>
      <c r="AM1252" s="34">
        <v>4636.1939999999995</v>
      </c>
      <c r="AN1252" s="34">
        <v>4636.1939999999995</v>
      </c>
      <c r="AO1252" s="34">
        <v>21228.566842</v>
      </c>
      <c r="AP1252" s="34">
        <v>13653.072842000001</v>
      </c>
      <c r="AQ1252" s="34">
        <v>7575.4939999999988</v>
      </c>
      <c r="AR1252" s="34">
        <v>-17519</v>
      </c>
      <c r="AS1252" s="34">
        <v>0</v>
      </c>
    </row>
    <row r="1253" spans="2:45" s="1" customFormat="1" ht="14.25" x14ac:dyDescent="0.2">
      <c r="B1253" s="31" t="s">
        <v>4794</v>
      </c>
      <c r="C1253" s="32" t="s">
        <v>4030</v>
      </c>
      <c r="D1253" s="31" t="s">
        <v>4031</v>
      </c>
      <c r="E1253" s="31" t="s">
        <v>13</v>
      </c>
      <c r="F1253" s="31" t="s">
        <v>11</v>
      </c>
      <c r="G1253" s="31" t="s">
        <v>19</v>
      </c>
      <c r="H1253" s="31" t="s">
        <v>132</v>
      </c>
      <c r="I1253" s="31" t="s">
        <v>10</v>
      </c>
      <c r="J1253" s="31" t="s">
        <v>12</v>
      </c>
      <c r="K1253" s="31" t="s">
        <v>4032</v>
      </c>
      <c r="L1253" s="33">
        <v>2284</v>
      </c>
      <c r="M1253" s="150">
        <v>98499.116987000001</v>
      </c>
      <c r="N1253" s="34">
        <v>-55922</v>
      </c>
      <c r="O1253" s="34">
        <v>28520.415893887173</v>
      </c>
      <c r="P1253" s="30">
        <v>68660.116987000001</v>
      </c>
      <c r="Q1253" s="35">
        <v>5028.5587839999998</v>
      </c>
      <c r="R1253" s="36">
        <v>0</v>
      </c>
      <c r="S1253" s="36">
        <v>2451.5452000009413</v>
      </c>
      <c r="T1253" s="36">
        <v>2116.4547999990587</v>
      </c>
      <c r="U1253" s="37">
        <v>4568.0246329547626</v>
      </c>
      <c r="V1253" s="38">
        <v>9596.5834169547634</v>
      </c>
      <c r="W1253" s="34">
        <v>78256.700403954761</v>
      </c>
      <c r="X1253" s="34">
        <v>4596.6472500009259</v>
      </c>
      <c r="Y1253" s="33">
        <v>73660.053153953835</v>
      </c>
      <c r="Z1253" s="144">
        <v>0</v>
      </c>
      <c r="AA1253" s="34">
        <v>4306.0615341126258</v>
      </c>
      <c r="AB1253" s="34">
        <v>22231.075754427453</v>
      </c>
      <c r="AC1253" s="34">
        <v>9573.8700000000008</v>
      </c>
      <c r="AD1253" s="34">
        <v>1571.9730990160299</v>
      </c>
      <c r="AE1253" s="34">
        <v>315.75</v>
      </c>
      <c r="AF1253" s="34">
        <v>37998.730387556112</v>
      </c>
      <c r="AG1253" s="136">
        <v>40397</v>
      </c>
      <c r="AH1253" s="34">
        <v>45397</v>
      </c>
      <c r="AI1253" s="34">
        <v>0</v>
      </c>
      <c r="AJ1253" s="34">
        <v>5000</v>
      </c>
      <c r="AK1253" s="34">
        <v>5000</v>
      </c>
      <c r="AL1253" s="34">
        <v>40397</v>
      </c>
      <c r="AM1253" s="34">
        <v>40397</v>
      </c>
      <c r="AN1253" s="34">
        <v>0</v>
      </c>
      <c r="AO1253" s="34">
        <v>68660.116987000001</v>
      </c>
      <c r="AP1253" s="34">
        <v>63660.116987000001</v>
      </c>
      <c r="AQ1253" s="34">
        <v>5000</v>
      </c>
      <c r="AR1253" s="34">
        <v>-55922</v>
      </c>
      <c r="AS1253" s="34">
        <v>0</v>
      </c>
    </row>
    <row r="1254" spans="2:45" s="1" customFormat="1" ht="14.25" x14ac:dyDescent="0.2">
      <c r="B1254" s="31" t="s">
        <v>4794</v>
      </c>
      <c r="C1254" s="32" t="s">
        <v>3090</v>
      </c>
      <c r="D1254" s="31" t="s">
        <v>3091</v>
      </c>
      <c r="E1254" s="31" t="s">
        <v>13</v>
      </c>
      <c r="F1254" s="31" t="s">
        <v>11</v>
      </c>
      <c r="G1254" s="31" t="s">
        <v>19</v>
      </c>
      <c r="H1254" s="31" t="s">
        <v>132</v>
      </c>
      <c r="I1254" s="31" t="s">
        <v>10</v>
      </c>
      <c r="J1254" s="31" t="s">
        <v>12</v>
      </c>
      <c r="K1254" s="31" t="s">
        <v>3092</v>
      </c>
      <c r="L1254" s="33">
        <v>1532</v>
      </c>
      <c r="M1254" s="150">
        <v>42595.016757000005</v>
      </c>
      <c r="N1254" s="34">
        <v>12821</v>
      </c>
      <c r="O1254" s="34">
        <v>0</v>
      </c>
      <c r="P1254" s="30">
        <v>57549.096757000007</v>
      </c>
      <c r="Q1254" s="35">
        <v>1293.798953</v>
      </c>
      <c r="R1254" s="36">
        <v>0</v>
      </c>
      <c r="S1254" s="36">
        <v>1176.9530674290233</v>
      </c>
      <c r="T1254" s="36">
        <v>1887.0469325709767</v>
      </c>
      <c r="U1254" s="37">
        <v>3064.0165226299023</v>
      </c>
      <c r="V1254" s="38">
        <v>4357.8154756299027</v>
      </c>
      <c r="W1254" s="34">
        <v>61906.912232629911</v>
      </c>
      <c r="X1254" s="34">
        <v>2206.7870014290311</v>
      </c>
      <c r="Y1254" s="33">
        <v>59700.12523120088</v>
      </c>
      <c r="Z1254" s="144">
        <v>0</v>
      </c>
      <c r="AA1254" s="34">
        <v>2523.82436418115</v>
      </c>
      <c r="AB1254" s="34">
        <v>4532.7340106393649</v>
      </c>
      <c r="AC1254" s="34">
        <v>6421.7</v>
      </c>
      <c r="AD1254" s="34">
        <v>0</v>
      </c>
      <c r="AE1254" s="34">
        <v>0</v>
      </c>
      <c r="AF1254" s="34">
        <v>13478.258374820514</v>
      </c>
      <c r="AG1254" s="136">
        <v>2027</v>
      </c>
      <c r="AH1254" s="34">
        <v>17143.079999999998</v>
      </c>
      <c r="AI1254" s="34">
        <v>0</v>
      </c>
      <c r="AJ1254" s="34">
        <v>0</v>
      </c>
      <c r="AK1254" s="34">
        <v>0</v>
      </c>
      <c r="AL1254" s="34">
        <v>2027</v>
      </c>
      <c r="AM1254" s="34">
        <v>17143.079999999998</v>
      </c>
      <c r="AN1254" s="34">
        <v>15116.079999999998</v>
      </c>
      <c r="AO1254" s="34">
        <v>57549.096757000007</v>
      </c>
      <c r="AP1254" s="34">
        <v>42433.016757000005</v>
      </c>
      <c r="AQ1254" s="34">
        <v>15116.080000000002</v>
      </c>
      <c r="AR1254" s="34">
        <v>12821</v>
      </c>
      <c r="AS1254" s="34">
        <v>0</v>
      </c>
    </row>
    <row r="1255" spans="2:45" s="1" customFormat="1" ht="14.25" x14ac:dyDescent="0.2">
      <c r="B1255" s="31" t="s">
        <v>4794</v>
      </c>
      <c r="C1255" s="32" t="s">
        <v>352</v>
      </c>
      <c r="D1255" s="31" t="s">
        <v>353</v>
      </c>
      <c r="E1255" s="31" t="s">
        <v>13</v>
      </c>
      <c r="F1255" s="31" t="s">
        <v>11</v>
      </c>
      <c r="G1255" s="31" t="s">
        <v>19</v>
      </c>
      <c r="H1255" s="31" t="s">
        <v>132</v>
      </c>
      <c r="I1255" s="31" t="s">
        <v>10</v>
      </c>
      <c r="J1255" s="31" t="s">
        <v>21</v>
      </c>
      <c r="K1255" s="31" t="s">
        <v>354</v>
      </c>
      <c r="L1255" s="33">
        <v>878</v>
      </c>
      <c r="M1255" s="150">
        <v>51509.036955999996</v>
      </c>
      <c r="N1255" s="34">
        <v>-91126</v>
      </c>
      <c r="O1255" s="34">
        <v>51331.221711681981</v>
      </c>
      <c r="P1255" s="30">
        <v>3519.754955999997</v>
      </c>
      <c r="Q1255" s="35">
        <v>3085.5716940000002</v>
      </c>
      <c r="R1255" s="36">
        <v>0</v>
      </c>
      <c r="S1255" s="36">
        <v>901.90363200034631</v>
      </c>
      <c r="T1255" s="36">
        <v>39698.899767681985</v>
      </c>
      <c r="U1255" s="37">
        <v>40601.022339645882</v>
      </c>
      <c r="V1255" s="38">
        <v>43686.594033645881</v>
      </c>
      <c r="W1255" s="34">
        <v>47206.348989645878</v>
      </c>
      <c r="X1255" s="34">
        <v>47206.130049682324</v>
      </c>
      <c r="Y1255" s="33">
        <v>0.21893996355356649</v>
      </c>
      <c r="Z1255" s="144">
        <v>0</v>
      </c>
      <c r="AA1255" s="34">
        <v>813.97943619244234</v>
      </c>
      <c r="AB1255" s="34">
        <v>5106.4861434595941</v>
      </c>
      <c r="AC1255" s="34">
        <v>3680.32</v>
      </c>
      <c r="AD1255" s="34">
        <v>1517.5</v>
      </c>
      <c r="AE1255" s="34">
        <v>0</v>
      </c>
      <c r="AF1255" s="34">
        <v>11118.285579652036</v>
      </c>
      <c r="AG1255" s="136">
        <v>43033</v>
      </c>
      <c r="AH1255" s="34">
        <v>46670.718000000001</v>
      </c>
      <c r="AI1255" s="34">
        <v>38083</v>
      </c>
      <c r="AJ1255" s="34">
        <v>38083</v>
      </c>
      <c r="AK1255" s="34">
        <v>0</v>
      </c>
      <c r="AL1255" s="34">
        <v>4950</v>
      </c>
      <c r="AM1255" s="34">
        <v>8587.7179999999989</v>
      </c>
      <c r="AN1255" s="34">
        <v>3637.7179999999989</v>
      </c>
      <c r="AO1255" s="34">
        <v>3519.754955999997</v>
      </c>
      <c r="AP1255" s="34">
        <v>-117.9630440000019</v>
      </c>
      <c r="AQ1255" s="34">
        <v>3637.7179999999989</v>
      </c>
      <c r="AR1255" s="34">
        <v>-91126</v>
      </c>
      <c r="AS1255" s="34">
        <v>0</v>
      </c>
    </row>
    <row r="1256" spans="2:45" s="1" customFormat="1" ht="14.25" x14ac:dyDescent="0.2">
      <c r="B1256" s="31" t="s">
        <v>4794</v>
      </c>
      <c r="C1256" s="32" t="s">
        <v>2350</v>
      </c>
      <c r="D1256" s="31" t="s">
        <v>2351</v>
      </c>
      <c r="E1256" s="31" t="s">
        <v>13</v>
      </c>
      <c r="F1256" s="31" t="s">
        <v>11</v>
      </c>
      <c r="G1256" s="31" t="s">
        <v>19</v>
      </c>
      <c r="H1256" s="31" t="s">
        <v>132</v>
      </c>
      <c r="I1256" s="31" t="s">
        <v>10</v>
      </c>
      <c r="J1256" s="31" t="s">
        <v>21</v>
      </c>
      <c r="K1256" s="31" t="s">
        <v>2352</v>
      </c>
      <c r="L1256" s="33">
        <v>203</v>
      </c>
      <c r="M1256" s="150">
        <v>7147.6014610000002</v>
      </c>
      <c r="N1256" s="34">
        <v>-3789</v>
      </c>
      <c r="O1256" s="34">
        <v>3098.3413087809449</v>
      </c>
      <c r="P1256" s="30">
        <v>-1719.8555390000001</v>
      </c>
      <c r="Q1256" s="35">
        <v>587.37325299999998</v>
      </c>
      <c r="R1256" s="36">
        <v>1719.8555390000001</v>
      </c>
      <c r="S1256" s="36">
        <v>489.40064800018791</v>
      </c>
      <c r="T1256" s="36">
        <v>2372.7046041813464</v>
      </c>
      <c r="U1256" s="37">
        <v>4581.9854994199086</v>
      </c>
      <c r="V1256" s="38">
        <v>5169.3587524199083</v>
      </c>
      <c r="W1256" s="34">
        <v>5169.3587524199083</v>
      </c>
      <c r="X1256" s="34">
        <v>3856.8198377811332</v>
      </c>
      <c r="Y1256" s="33">
        <v>1312.5389146387752</v>
      </c>
      <c r="Z1256" s="144">
        <v>0</v>
      </c>
      <c r="AA1256" s="34">
        <v>175.47578914573853</v>
      </c>
      <c r="AB1256" s="34">
        <v>1359.7693555451654</v>
      </c>
      <c r="AC1256" s="34">
        <v>1207.55</v>
      </c>
      <c r="AD1256" s="34">
        <v>0</v>
      </c>
      <c r="AE1256" s="34">
        <v>0</v>
      </c>
      <c r="AF1256" s="34">
        <v>2742.7951446909037</v>
      </c>
      <c r="AG1256" s="136">
        <v>0</v>
      </c>
      <c r="AH1256" s="34">
        <v>2335.5429999999997</v>
      </c>
      <c r="AI1256" s="34">
        <v>0</v>
      </c>
      <c r="AJ1256" s="34">
        <v>350</v>
      </c>
      <c r="AK1256" s="34">
        <v>350</v>
      </c>
      <c r="AL1256" s="34">
        <v>0</v>
      </c>
      <c r="AM1256" s="34">
        <v>1985.5429999999997</v>
      </c>
      <c r="AN1256" s="34">
        <v>1985.5429999999997</v>
      </c>
      <c r="AO1256" s="34">
        <v>-1719.8555390000001</v>
      </c>
      <c r="AP1256" s="34">
        <v>-4055.3985389999998</v>
      </c>
      <c r="AQ1256" s="34">
        <v>2335.5429999999997</v>
      </c>
      <c r="AR1256" s="34">
        <v>-3789</v>
      </c>
      <c r="AS1256" s="34">
        <v>0</v>
      </c>
    </row>
    <row r="1257" spans="2:45" s="1" customFormat="1" ht="14.25" x14ac:dyDescent="0.2">
      <c r="B1257" s="31" t="s">
        <v>4794</v>
      </c>
      <c r="C1257" s="32" t="s">
        <v>3338</v>
      </c>
      <c r="D1257" s="31" t="s">
        <v>3339</v>
      </c>
      <c r="E1257" s="31" t="s">
        <v>13</v>
      </c>
      <c r="F1257" s="31" t="s">
        <v>11</v>
      </c>
      <c r="G1257" s="31" t="s">
        <v>19</v>
      </c>
      <c r="H1257" s="31" t="s">
        <v>132</v>
      </c>
      <c r="I1257" s="31" t="s">
        <v>10</v>
      </c>
      <c r="J1257" s="31" t="s">
        <v>21</v>
      </c>
      <c r="K1257" s="31" t="s">
        <v>3340</v>
      </c>
      <c r="L1257" s="33">
        <v>657</v>
      </c>
      <c r="M1257" s="150">
        <v>23755.019129</v>
      </c>
      <c r="N1257" s="34">
        <v>-14754</v>
      </c>
      <c r="O1257" s="34">
        <v>12378.498087100001</v>
      </c>
      <c r="P1257" s="30">
        <v>504.52104189999955</v>
      </c>
      <c r="Q1257" s="35">
        <v>552.26050899999996</v>
      </c>
      <c r="R1257" s="36">
        <v>0</v>
      </c>
      <c r="S1257" s="36">
        <v>414.71481828587355</v>
      </c>
      <c r="T1257" s="36">
        <v>10990.685917300001</v>
      </c>
      <c r="U1257" s="37">
        <v>11405.462239246201</v>
      </c>
      <c r="V1257" s="38">
        <v>11957.7227482462</v>
      </c>
      <c r="W1257" s="34">
        <v>12462.2437901462</v>
      </c>
      <c r="X1257" s="34">
        <v>12462.182286485873</v>
      </c>
      <c r="Y1257" s="33">
        <v>6.1503660326707177E-2</v>
      </c>
      <c r="Z1257" s="144">
        <v>0</v>
      </c>
      <c r="AA1257" s="34">
        <v>1124.0844847604017</v>
      </c>
      <c r="AB1257" s="34">
        <v>2600.4360437713422</v>
      </c>
      <c r="AC1257" s="34">
        <v>3215.95</v>
      </c>
      <c r="AD1257" s="34">
        <v>0</v>
      </c>
      <c r="AE1257" s="34">
        <v>0</v>
      </c>
      <c r="AF1257" s="34">
        <v>6940.4705285317432</v>
      </c>
      <c r="AG1257" s="136">
        <v>9850</v>
      </c>
      <c r="AH1257" s="34">
        <v>12225.501912899999</v>
      </c>
      <c r="AI1257" s="34">
        <v>0</v>
      </c>
      <c r="AJ1257" s="34">
        <v>2375.5019129000002</v>
      </c>
      <c r="AK1257" s="34">
        <v>2375.5019129000002</v>
      </c>
      <c r="AL1257" s="34">
        <v>9850</v>
      </c>
      <c r="AM1257" s="34">
        <v>9850</v>
      </c>
      <c r="AN1257" s="34">
        <v>0</v>
      </c>
      <c r="AO1257" s="34">
        <v>504.52104189999955</v>
      </c>
      <c r="AP1257" s="34">
        <v>-1870.9808710000007</v>
      </c>
      <c r="AQ1257" s="34">
        <v>2375.5019129000002</v>
      </c>
      <c r="AR1257" s="34">
        <v>-14754</v>
      </c>
      <c r="AS1257" s="34">
        <v>0</v>
      </c>
    </row>
    <row r="1258" spans="2:45" s="1" customFormat="1" ht="14.25" x14ac:dyDescent="0.2">
      <c r="B1258" s="31" t="s">
        <v>4794</v>
      </c>
      <c r="C1258" s="32" t="s">
        <v>3853</v>
      </c>
      <c r="D1258" s="31" t="s">
        <v>3854</v>
      </c>
      <c r="E1258" s="31" t="s">
        <v>13</v>
      </c>
      <c r="F1258" s="31" t="s">
        <v>11</v>
      </c>
      <c r="G1258" s="31" t="s">
        <v>19</v>
      </c>
      <c r="H1258" s="31" t="s">
        <v>132</v>
      </c>
      <c r="I1258" s="31" t="s">
        <v>10</v>
      </c>
      <c r="J1258" s="31" t="s">
        <v>14</v>
      </c>
      <c r="K1258" s="31" t="s">
        <v>3855</v>
      </c>
      <c r="L1258" s="33">
        <v>6215</v>
      </c>
      <c r="M1258" s="150">
        <v>271385.78305799997</v>
      </c>
      <c r="N1258" s="34">
        <v>-374019</v>
      </c>
      <c r="O1258" s="34">
        <v>98863.123492428756</v>
      </c>
      <c r="P1258" s="30">
        <v>137257.78305799997</v>
      </c>
      <c r="Q1258" s="35">
        <v>21235.047444</v>
      </c>
      <c r="R1258" s="36">
        <v>0</v>
      </c>
      <c r="S1258" s="36">
        <v>13488.624600005178</v>
      </c>
      <c r="T1258" s="36">
        <v>-57.210556398542394</v>
      </c>
      <c r="U1258" s="37">
        <v>13431.486472550276</v>
      </c>
      <c r="V1258" s="38">
        <v>34666.533916550274</v>
      </c>
      <c r="W1258" s="34">
        <v>171924.31697455025</v>
      </c>
      <c r="X1258" s="34">
        <v>25291.171125005203</v>
      </c>
      <c r="Y1258" s="33">
        <v>146633.14584954505</v>
      </c>
      <c r="Z1258" s="144">
        <v>0</v>
      </c>
      <c r="AA1258" s="34">
        <v>10017.531479495236</v>
      </c>
      <c r="AB1258" s="34">
        <v>51173.834297310052</v>
      </c>
      <c r="AC1258" s="34">
        <v>26051.5</v>
      </c>
      <c r="AD1258" s="34">
        <v>6038.5378419259996</v>
      </c>
      <c r="AE1258" s="34">
        <v>0</v>
      </c>
      <c r="AF1258" s="34">
        <v>93281.403618731289</v>
      </c>
      <c r="AG1258" s="136">
        <v>396601</v>
      </c>
      <c r="AH1258" s="34">
        <v>402701</v>
      </c>
      <c r="AI1258" s="34">
        <v>6650</v>
      </c>
      <c r="AJ1258" s="34">
        <v>12750</v>
      </c>
      <c r="AK1258" s="34">
        <v>6100</v>
      </c>
      <c r="AL1258" s="34">
        <v>389951</v>
      </c>
      <c r="AM1258" s="34">
        <v>389951</v>
      </c>
      <c r="AN1258" s="34">
        <v>0</v>
      </c>
      <c r="AO1258" s="34">
        <v>137257.78305799997</v>
      </c>
      <c r="AP1258" s="34">
        <v>131157.78305799997</v>
      </c>
      <c r="AQ1258" s="34">
        <v>6100</v>
      </c>
      <c r="AR1258" s="34">
        <v>-374019</v>
      </c>
      <c r="AS1258" s="34">
        <v>0</v>
      </c>
    </row>
    <row r="1259" spans="2:45" s="1" customFormat="1" ht="14.25" x14ac:dyDescent="0.2">
      <c r="B1259" s="31" t="s">
        <v>4794</v>
      </c>
      <c r="C1259" s="32" t="s">
        <v>343</v>
      </c>
      <c r="D1259" s="31" t="s">
        <v>344</v>
      </c>
      <c r="E1259" s="31" t="s">
        <v>13</v>
      </c>
      <c r="F1259" s="31" t="s">
        <v>11</v>
      </c>
      <c r="G1259" s="31" t="s">
        <v>19</v>
      </c>
      <c r="H1259" s="31" t="s">
        <v>132</v>
      </c>
      <c r="I1259" s="31" t="s">
        <v>10</v>
      </c>
      <c r="J1259" s="31" t="s">
        <v>12</v>
      </c>
      <c r="K1259" s="31" t="s">
        <v>345</v>
      </c>
      <c r="L1259" s="33">
        <v>1163</v>
      </c>
      <c r="M1259" s="150">
        <v>81072.823950999998</v>
      </c>
      <c r="N1259" s="34">
        <v>-32920</v>
      </c>
      <c r="O1259" s="34">
        <v>11241.362111243743</v>
      </c>
      <c r="P1259" s="30">
        <v>68664.823950999998</v>
      </c>
      <c r="Q1259" s="35">
        <v>6797.8322889999999</v>
      </c>
      <c r="R1259" s="36">
        <v>0</v>
      </c>
      <c r="S1259" s="36">
        <v>1907.7516160007326</v>
      </c>
      <c r="T1259" s="36">
        <v>418.24838399926739</v>
      </c>
      <c r="U1259" s="37">
        <v>2326.0125429625173</v>
      </c>
      <c r="V1259" s="38">
        <v>9123.8448319625168</v>
      </c>
      <c r="W1259" s="34">
        <v>77788.668782962515</v>
      </c>
      <c r="X1259" s="34">
        <v>3577.0342800007347</v>
      </c>
      <c r="Y1259" s="33">
        <v>74211.634502961781</v>
      </c>
      <c r="Z1259" s="144">
        <v>0</v>
      </c>
      <c r="AA1259" s="34">
        <v>5552.6591977572334</v>
      </c>
      <c r="AB1259" s="34">
        <v>5211.0733966506532</v>
      </c>
      <c r="AC1259" s="34">
        <v>4874.96</v>
      </c>
      <c r="AD1259" s="34">
        <v>633.02499581127984</v>
      </c>
      <c r="AE1259" s="34">
        <v>0</v>
      </c>
      <c r="AF1259" s="34">
        <v>16271.717590219167</v>
      </c>
      <c r="AG1259" s="136">
        <v>24512</v>
      </c>
      <c r="AH1259" s="34">
        <v>31667</v>
      </c>
      <c r="AI1259" s="34">
        <v>0</v>
      </c>
      <c r="AJ1259" s="34">
        <v>7155</v>
      </c>
      <c r="AK1259" s="34">
        <v>7155</v>
      </c>
      <c r="AL1259" s="34">
        <v>24512</v>
      </c>
      <c r="AM1259" s="34">
        <v>24512</v>
      </c>
      <c r="AN1259" s="34">
        <v>0</v>
      </c>
      <c r="AO1259" s="34">
        <v>68664.823950999998</v>
      </c>
      <c r="AP1259" s="34">
        <v>61509.823950999998</v>
      </c>
      <c r="AQ1259" s="34">
        <v>7155</v>
      </c>
      <c r="AR1259" s="34">
        <v>-32920</v>
      </c>
      <c r="AS1259" s="34">
        <v>0</v>
      </c>
    </row>
    <row r="1260" spans="2:45" s="1" customFormat="1" ht="14.25" x14ac:dyDescent="0.2">
      <c r="B1260" s="31" t="s">
        <v>4794</v>
      </c>
      <c r="C1260" s="32" t="s">
        <v>2623</v>
      </c>
      <c r="D1260" s="31" t="s">
        <v>2624</v>
      </c>
      <c r="E1260" s="31" t="s">
        <v>13</v>
      </c>
      <c r="F1260" s="31" t="s">
        <v>11</v>
      </c>
      <c r="G1260" s="31" t="s">
        <v>19</v>
      </c>
      <c r="H1260" s="31" t="s">
        <v>132</v>
      </c>
      <c r="I1260" s="31" t="s">
        <v>10</v>
      </c>
      <c r="J1260" s="31" t="s">
        <v>21</v>
      </c>
      <c r="K1260" s="31" t="s">
        <v>2625</v>
      </c>
      <c r="L1260" s="33">
        <v>524</v>
      </c>
      <c r="M1260" s="150">
        <v>43591.797789000004</v>
      </c>
      <c r="N1260" s="34">
        <v>-31033</v>
      </c>
      <c r="O1260" s="34">
        <v>26673.820221099999</v>
      </c>
      <c r="P1260" s="30">
        <v>-9135.7784320999963</v>
      </c>
      <c r="Q1260" s="35">
        <v>2922.321645</v>
      </c>
      <c r="R1260" s="36">
        <v>9135.7784320999963</v>
      </c>
      <c r="S1260" s="36">
        <v>226.02171657151538</v>
      </c>
      <c r="T1260" s="36">
        <v>19607.277267667439</v>
      </c>
      <c r="U1260" s="37">
        <v>28969.233632182542</v>
      </c>
      <c r="V1260" s="38">
        <v>31891.555277182542</v>
      </c>
      <c r="W1260" s="34">
        <v>31891.555277182542</v>
      </c>
      <c r="X1260" s="34">
        <v>24373.058296671519</v>
      </c>
      <c r="Y1260" s="33">
        <v>7518.4969805110231</v>
      </c>
      <c r="Z1260" s="144">
        <v>0</v>
      </c>
      <c r="AA1260" s="34">
        <v>1689.7004989054078</v>
      </c>
      <c r="AB1260" s="34">
        <v>7186.3376249329303</v>
      </c>
      <c r="AC1260" s="34">
        <v>2935.23</v>
      </c>
      <c r="AD1260" s="34">
        <v>258</v>
      </c>
      <c r="AE1260" s="34">
        <v>0</v>
      </c>
      <c r="AF1260" s="34">
        <v>12069.268123838337</v>
      </c>
      <c r="AG1260" s="136">
        <v>0</v>
      </c>
      <c r="AH1260" s="34">
        <v>9484.4237788999999</v>
      </c>
      <c r="AI1260" s="34">
        <v>0</v>
      </c>
      <c r="AJ1260" s="34">
        <v>4359.1797789000002</v>
      </c>
      <c r="AK1260" s="34">
        <v>4359.1797789000002</v>
      </c>
      <c r="AL1260" s="34">
        <v>0</v>
      </c>
      <c r="AM1260" s="34">
        <v>5125.2439999999997</v>
      </c>
      <c r="AN1260" s="34">
        <v>5125.2439999999997</v>
      </c>
      <c r="AO1260" s="34">
        <v>-9135.7784320999963</v>
      </c>
      <c r="AP1260" s="34">
        <v>-18620.202210999996</v>
      </c>
      <c r="AQ1260" s="34">
        <v>9484.4237788999999</v>
      </c>
      <c r="AR1260" s="34">
        <v>-31033</v>
      </c>
      <c r="AS1260" s="34">
        <v>0</v>
      </c>
    </row>
    <row r="1261" spans="2:45" s="1" customFormat="1" ht="14.25" x14ac:dyDescent="0.2">
      <c r="B1261" s="31" t="s">
        <v>4794</v>
      </c>
      <c r="C1261" s="32" t="s">
        <v>2048</v>
      </c>
      <c r="D1261" s="31" t="s">
        <v>2049</v>
      </c>
      <c r="E1261" s="31" t="s">
        <v>13</v>
      </c>
      <c r="F1261" s="31" t="s">
        <v>11</v>
      </c>
      <c r="G1261" s="31" t="s">
        <v>19</v>
      </c>
      <c r="H1261" s="31" t="s">
        <v>132</v>
      </c>
      <c r="I1261" s="31" t="s">
        <v>10</v>
      </c>
      <c r="J1261" s="31" t="s">
        <v>16</v>
      </c>
      <c r="K1261" s="31" t="s">
        <v>2050</v>
      </c>
      <c r="L1261" s="33">
        <v>11689</v>
      </c>
      <c r="M1261" s="150">
        <v>745971.21223900001</v>
      </c>
      <c r="N1261" s="34">
        <v>-665869.34</v>
      </c>
      <c r="O1261" s="34">
        <v>507619.60195495357</v>
      </c>
      <c r="P1261" s="30">
        <v>178974.47223900002</v>
      </c>
      <c r="Q1261" s="35">
        <v>55053.635224999998</v>
      </c>
      <c r="R1261" s="36">
        <v>0</v>
      </c>
      <c r="S1261" s="36">
        <v>16093.681720006181</v>
      </c>
      <c r="T1261" s="36">
        <v>236842.34571795733</v>
      </c>
      <c r="U1261" s="37">
        <v>252937.39139630896</v>
      </c>
      <c r="V1261" s="38">
        <v>307991.02662130893</v>
      </c>
      <c r="W1261" s="34">
        <v>486965.49886030896</v>
      </c>
      <c r="X1261" s="34">
        <v>317849.11922095966</v>
      </c>
      <c r="Y1261" s="33">
        <v>169116.3796393493</v>
      </c>
      <c r="Z1261" s="144">
        <v>0</v>
      </c>
      <c r="AA1261" s="34">
        <v>51016.613668144317</v>
      </c>
      <c r="AB1261" s="34">
        <v>153013.8209199681</v>
      </c>
      <c r="AC1261" s="34">
        <v>48996.93</v>
      </c>
      <c r="AD1261" s="34">
        <v>10816.578998749999</v>
      </c>
      <c r="AE1261" s="34">
        <v>1588.97</v>
      </c>
      <c r="AF1261" s="34">
        <v>265432.91358686239</v>
      </c>
      <c r="AG1261" s="136">
        <v>379651</v>
      </c>
      <c r="AH1261" s="34">
        <v>415751.6</v>
      </c>
      <c r="AI1261" s="34">
        <v>13516</v>
      </c>
      <c r="AJ1261" s="34">
        <v>49616.600000000006</v>
      </c>
      <c r="AK1261" s="34">
        <v>36100.600000000006</v>
      </c>
      <c r="AL1261" s="34">
        <v>366135</v>
      </c>
      <c r="AM1261" s="34">
        <v>366135</v>
      </c>
      <c r="AN1261" s="34">
        <v>0</v>
      </c>
      <c r="AO1261" s="34">
        <v>178974.47223900002</v>
      </c>
      <c r="AP1261" s="34">
        <v>142873.87223900002</v>
      </c>
      <c r="AQ1261" s="34">
        <v>36100.600000000006</v>
      </c>
      <c r="AR1261" s="34">
        <v>-665869.34</v>
      </c>
      <c r="AS1261" s="34">
        <v>0</v>
      </c>
    </row>
    <row r="1262" spans="2:45" s="1" customFormat="1" ht="14.25" x14ac:dyDescent="0.2">
      <c r="B1262" s="31" t="s">
        <v>4794</v>
      </c>
      <c r="C1262" s="32" t="s">
        <v>3994</v>
      </c>
      <c r="D1262" s="31" t="s">
        <v>3995</v>
      </c>
      <c r="E1262" s="31" t="s">
        <v>13</v>
      </c>
      <c r="F1262" s="31" t="s">
        <v>11</v>
      </c>
      <c r="G1262" s="31" t="s">
        <v>19</v>
      </c>
      <c r="H1262" s="31" t="s">
        <v>132</v>
      </c>
      <c r="I1262" s="31" t="s">
        <v>10</v>
      </c>
      <c r="J1262" s="31" t="s">
        <v>21</v>
      </c>
      <c r="K1262" s="31" t="s">
        <v>3996</v>
      </c>
      <c r="L1262" s="33">
        <v>613</v>
      </c>
      <c r="M1262" s="150">
        <v>18069.834842999997</v>
      </c>
      <c r="N1262" s="34">
        <v>1527</v>
      </c>
      <c r="O1262" s="34">
        <v>0</v>
      </c>
      <c r="P1262" s="30">
        <v>25592.587843000001</v>
      </c>
      <c r="Q1262" s="35">
        <v>1118.1449459999999</v>
      </c>
      <c r="R1262" s="36">
        <v>0</v>
      </c>
      <c r="S1262" s="36">
        <v>647.60115771453445</v>
      </c>
      <c r="T1262" s="36">
        <v>578.39884228546555</v>
      </c>
      <c r="U1262" s="37">
        <v>1226.0066112089623</v>
      </c>
      <c r="V1262" s="38">
        <v>2344.151557208962</v>
      </c>
      <c r="W1262" s="34">
        <v>27936.739400208964</v>
      </c>
      <c r="X1262" s="34">
        <v>1214.2521707145315</v>
      </c>
      <c r="Y1262" s="33">
        <v>26722.487229494433</v>
      </c>
      <c r="Z1262" s="144">
        <v>0</v>
      </c>
      <c r="AA1262" s="34">
        <v>820.7526480064148</v>
      </c>
      <c r="AB1262" s="34">
        <v>2287.9216405299026</v>
      </c>
      <c r="AC1262" s="34">
        <v>4125.37</v>
      </c>
      <c r="AD1262" s="34">
        <v>57.83</v>
      </c>
      <c r="AE1262" s="34">
        <v>0</v>
      </c>
      <c r="AF1262" s="34">
        <v>7291.8742885363172</v>
      </c>
      <c r="AG1262" s="136">
        <v>100</v>
      </c>
      <c r="AH1262" s="34">
        <v>5995.7529999999997</v>
      </c>
      <c r="AI1262" s="34">
        <v>0</v>
      </c>
      <c r="AJ1262" s="34">
        <v>0</v>
      </c>
      <c r="AK1262" s="34">
        <v>0</v>
      </c>
      <c r="AL1262" s="34">
        <v>100</v>
      </c>
      <c r="AM1262" s="34">
        <v>5995.7529999999997</v>
      </c>
      <c r="AN1262" s="34">
        <v>5895.7529999999997</v>
      </c>
      <c r="AO1262" s="34">
        <v>25592.587843000001</v>
      </c>
      <c r="AP1262" s="34">
        <v>19696.834843000001</v>
      </c>
      <c r="AQ1262" s="34">
        <v>5895.7530000000006</v>
      </c>
      <c r="AR1262" s="34">
        <v>1527</v>
      </c>
      <c r="AS1262" s="34">
        <v>0</v>
      </c>
    </row>
    <row r="1263" spans="2:45" s="1" customFormat="1" ht="14.25" x14ac:dyDescent="0.2">
      <c r="B1263" s="31" t="s">
        <v>4794</v>
      </c>
      <c r="C1263" s="32" t="s">
        <v>1704</v>
      </c>
      <c r="D1263" s="31" t="s">
        <v>1705</v>
      </c>
      <c r="E1263" s="31" t="s">
        <v>13</v>
      </c>
      <c r="F1263" s="31" t="s">
        <v>11</v>
      </c>
      <c r="G1263" s="31" t="s">
        <v>19</v>
      </c>
      <c r="H1263" s="31" t="s">
        <v>132</v>
      </c>
      <c r="I1263" s="31" t="s">
        <v>10</v>
      </c>
      <c r="J1263" s="31" t="s">
        <v>12</v>
      </c>
      <c r="K1263" s="31" t="s">
        <v>1706</v>
      </c>
      <c r="L1263" s="33">
        <v>1605</v>
      </c>
      <c r="M1263" s="150">
        <v>77542.441024</v>
      </c>
      <c r="N1263" s="34">
        <v>-16919</v>
      </c>
      <c r="O1263" s="34">
        <v>2316.2045329852417</v>
      </c>
      <c r="P1263" s="30">
        <v>83789.141023999997</v>
      </c>
      <c r="Q1263" s="35">
        <v>2741.820659</v>
      </c>
      <c r="R1263" s="36">
        <v>0</v>
      </c>
      <c r="S1263" s="36">
        <v>1882.8713725721518</v>
      </c>
      <c r="T1263" s="36">
        <v>1327.1286274278482</v>
      </c>
      <c r="U1263" s="37">
        <v>3210.0173099353747</v>
      </c>
      <c r="V1263" s="38">
        <v>5951.8379689353751</v>
      </c>
      <c r="W1263" s="34">
        <v>89740.978992935372</v>
      </c>
      <c r="X1263" s="34">
        <v>3530.3838235721487</v>
      </c>
      <c r="Y1263" s="33">
        <v>86210.595169363223</v>
      </c>
      <c r="Z1263" s="144">
        <v>0</v>
      </c>
      <c r="AA1263" s="34">
        <v>2374.2717151545244</v>
      </c>
      <c r="AB1263" s="34">
        <v>8054.3546228162459</v>
      </c>
      <c r="AC1263" s="34">
        <v>6727.7</v>
      </c>
      <c r="AD1263" s="34">
        <v>4071.0039387444608</v>
      </c>
      <c r="AE1263" s="34">
        <v>0</v>
      </c>
      <c r="AF1263" s="34">
        <v>21227.330276715231</v>
      </c>
      <c r="AG1263" s="136">
        <v>34040</v>
      </c>
      <c r="AH1263" s="34">
        <v>38236.699999999997</v>
      </c>
      <c r="AI1263" s="34">
        <v>0</v>
      </c>
      <c r="AJ1263" s="34">
        <v>4196.7</v>
      </c>
      <c r="AK1263" s="34">
        <v>4196.7</v>
      </c>
      <c r="AL1263" s="34">
        <v>34040</v>
      </c>
      <c r="AM1263" s="34">
        <v>34040</v>
      </c>
      <c r="AN1263" s="34">
        <v>0</v>
      </c>
      <c r="AO1263" s="34">
        <v>83789.141023999997</v>
      </c>
      <c r="AP1263" s="34">
        <v>79592.441024</v>
      </c>
      <c r="AQ1263" s="34">
        <v>4196.6999999999971</v>
      </c>
      <c r="AR1263" s="34">
        <v>-16919</v>
      </c>
      <c r="AS1263" s="34">
        <v>0</v>
      </c>
    </row>
    <row r="1264" spans="2:45" s="1" customFormat="1" ht="14.25" x14ac:dyDescent="0.2">
      <c r="B1264" s="31" t="s">
        <v>4794</v>
      </c>
      <c r="C1264" s="32" t="s">
        <v>2404</v>
      </c>
      <c r="D1264" s="31" t="s">
        <v>2405</v>
      </c>
      <c r="E1264" s="31" t="s">
        <v>13</v>
      </c>
      <c r="F1264" s="31" t="s">
        <v>11</v>
      </c>
      <c r="G1264" s="31" t="s">
        <v>19</v>
      </c>
      <c r="H1264" s="31" t="s">
        <v>132</v>
      </c>
      <c r="I1264" s="31" t="s">
        <v>10</v>
      </c>
      <c r="J1264" s="31" t="s">
        <v>21</v>
      </c>
      <c r="K1264" s="31" t="s">
        <v>2406</v>
      </c>
      <c r="L1264" s="33">
        <v>544</v>
      </c>
      <c r="M1264" s="150">
        <v>17625.700725000002</v>
      </c>
      <c r="N1264" s="34">
        <v>27340</v>
      </c>
      <c r="O1264" s="34">
        <v>0</v>
      </c>
      <c r="P1264" s="30">
        <v>32743.700725000002</v>
      </c>
      <c r="Q1264" s="35">
        <v>345.973163</v>
      </c>
      <c r="R1264" s="36">
        <v>0</v>
      </c>
      <c r="S1264" s="36">
        <v>0</v>
      </c>
      <c r="T1264" s="36">
        <v>1088</v>
      </c>
      <c r="U1264" s="37">
        <v>1088.0058670435162</v>
      </c>
      <c r="V1264" s="38">
        <v>1433.9790300435161</v>
      </c>
      <c r="W1264" s="34">
        <v>34177.679755043515</v>
      </c>
      <c r="X1264" s="34">
        <v>-7.2759600000000004E-12</v>
      </c>
      <c r="Y1264" s="33">
        <v>34177.679755043522</v>
      </c>
      <c r="Z1264" s="144">
        <v>0</v>
      </c>
      <c r="AA1264" s="34">
        <v>2023.0391033293215</v>
      </c>
      <c r="AB1264" s="34">
        <v>2084.3483202234224</v>
      </c>
      <c r="AC1264" s="34">
        <v>6822.45</v>
      </c>
      <c r="AD1264" s="34">
        <v>0</v>
      </c>
      <c r="AE1264" s="34">
        <v>234.67</v>
      </c>
      <c r="AF1264" s="34">
        <v>11164.507423552745</v>
      </c>
      <c r="AG1264" s="136">
        <v>6000</v>
      </c>
      <c r="AH1264" s="34">
        <v>6000</v>
      </c>
      <c r="AI1264" s="34">
        <v>0</v>
      </c>
      <c r="AJ1264" s="34">
        <v>0</v>
      </c>
      <c r="AK1264" s="34">
        <v>0</v>
      </c>
      <c r="AL1264" s="34">
        <v>6000</v>
      </c>
      <c r="AM1264" s="34">
        <v>6000</v>
      </c>
      <c r="AN1264" s="34">
        <v>0</v>
      </c>
      <c r="AO1264" s="34">
        <v>32743.700725000002</v>
      </c>
      <c r="AP1264" s="34">
        <v>32743.700725000002</v>
      </c>
      <c r="AQ1264" s="34">
        <v>0</v>
      </c>
      <c r="AR1264" s="34">
        <v>27340</v>
      </c>
      <c r="AS1264" s="34">
        <v>0</v>
      </c>
    </row>
    <row r="1265" spans="2:45" s="1" customFormat="1" ht="14.25" x14ac:dyDescent="0.2">
      <c r="B1265" s="31" t="s">
        <v>4794</v>
      </c>
      <c r="C1265" s="32" t="s">
        <v>3632</v>
      </c>
      <c r="D1265" s="31" t="s">
        <v>3633</v>
      </c>
      <c r="E1265" s="31" t="s">
        <v>13</v>
      </c>
      <c r="F1265" s="31" t="s">
        <v>11</v>
      </c>
      <c r="G1265" s="31" t="s">
        <v>19</v>
      </c>
      <c r="H1265" s="31" t="s">
        <v>132</v>
      </c>
      <c r="I1265" s="31" t="s">
        <v>10</v>
      </c>
      <c r="J1265" s="31" t="s">
        <v>21</v>
      </c>
      <c r="K1265" s="31" t="s">
        <v>3634</v>
      </c>
      <c r="L1265" s="33">
        <v>929</v>
      </c>
      <c r="M1265" s="150">
        <v>31617.891837999996</v>
      </c>
      <c r="N1265" s="34">
        <v>-13753</v>
      </c>
      <c r="O1265" s="34">
        <v>8134.5675969711874</v>
      </c>
      <c r="P1265" s="30">
        <v>20280.440837999995</v>
      </c>
      <c r="Q1265" s="35">
        <v>2037.2951849999999</v>
      </c>
      <c r="R1265" s="36">
        <v>0</v>
      </c>
      <c r="S1265" s="36">
        <v>1999.2194251436247</v>
      </c>
      <c r="T1265" s="36">
        <v>-7.6318289662922325</v>
      </c>
      <c r="U1265" s="37">
        <v>1991.5983358198812</v>
      </c>
      <c r="V1265" s="38">
        <v>4028.8935208198809</v>
      </c>
      <c r="W1265" s="34">
        <v>24309.334358819877</v>
      </c>
      <c r="X1265" s="34">
        <v>3748.5364221436212</v>
      </c>
      <c r="Y1265" s="33">
        <v>20560.797936676256</v>
      </c>
      <c r="Z1265" s="144">
        <v>0</v>
      </c>
      <c r="AA1265" s="34">
        <v>1039.6677765185673</v>
      </c>
      <c r="AB1265" s="34">
        <v>3402.5656145266216</v>
      </c>
      <c r="AC1265" s="34">
        <v>4179.7</v>
      </c>
      <c r="AD1265" s="34">
        <v>70</v>
      </c>
      <c r="AE1265" s="34">
        <v>0</v>
      </c>
      <c r="AF1265" s="34">
        <v>8691.9333910451896</v>
      </c>
      <c r="AG1265" s="136">
        <v>184</v>
      </c>
      <c r="AH1265" s="34">
        <v>9836.5489999999991</v>
      </c>
      <c r="AI1265" s="34">
        <v>0</v>
      </c>
      <c r="AJ1265" s="34">
        <v>750</v>
      </c>
      <c r="AK1265" s="34">
        <v>750</v>
      </c>
      <c r="AL1265" s="34">
        <v>184</v>
      </c>
      <c r="AM1265" s="34">
        <v>9086.5489999999991</v>
      </c>
      <c r="AN1265" s="34">
        <v>8902.5489999999991</v>
      </c>
      <c r="AO1265" s="34">
        <v>20280.440837999995</v>
      </c>
      <c r="AP1265" s="34">
        <v>10627.891837999996</v>
      </c>
      <c r="AQ1265" s="34">
        <v>9652.5489999999991</v>
      </c>
      <c r="AR1265" s="34">
        <v>-13753</v>
      </c>
      <c r="AS1265" s="34">
        <v>0</v>
      </c>
    </row>
    <row r="1266" spans="2:45" s="1" customFormat="1" ht="14.25" x14ac:dyDescent="0.2">
      <c r="B1266" s="31" t="s">
        <v>4794</v>
      </c>
      <c r="C1266" s="32" t="s">
        <v>3186</v>
      </c>
      <c r="D1266" s="31" t="s">
        <v>3187</v>
      </c>
      <c r="E1266" s="31" t="s">
        <v>13</v>
      </c>
      <c r="F1266" s="31" t="s">
        <v>11</v>
      </c>
      <c r="G1266" s="31" t="s">
        <v>19</v>
      </c>
      <c r="H1266" s="31" t="s">
        <v>132</v>
      </c>
      <c r="I1266" s="31" t="s">
        <v>10</v>
      </c>
      <c r="J1266" s="31" t="s">
        <v>12</v>
      </c>
      <c r="K1266" s="31" t="s">
        <v>3188</v>
      </c>
      <c r="L1266" s="33">
        <v>2397</v>
      </c>
      <c r="M1266" s="150">
        <v>99591.080663999994</v>
      </c>
      <c r="N1266" s="34">
        <v>-156014</v>
      </c>
      <c r="O1266" s="34">
        <v>73224.290778972194</v>
      </c>
      <c r="P1266" s="30">
        <v>32923.080663999994</v>
      </c>
      <c r="Q1266" s="35">
        <v>11173.378604</v>
      </c>
      <c r="R1266" s="36">
        <v>0</v>
      </c>
      <c r="S1266" s="36">
        <v>8011.5219554316473</v>
      </c>
      <c r="T1266" s="36">
        <v>29400.311916889335</v>
      </c>
      <c r="U1266" s="37">
        <v>37412.035615756045</v>
      </c>
      <c r="V1266" s="38">
        <v>48585.414219756043</v>
      </c>
      <c r="W1266" s="34">
        <v>81508.494883756037</v>
      </c>
      <c r="X1266" s="34">
        <v>51159.516888403836</v>
      </c>
      <c r="Y1266" s="33">
        <v>30348.977995352201</v>
      </c>
      <c r="Z1266" s="144">
        <v>0</v>
      </c>
      <c r="AA1266" s="34">
        <v>1820.4353885167206</v>
      </c>
      <c r="AB1266" s="34">
        <v>10780.098335786113</v>
      </c>
      <c r="AC1266" s="34">
        <v>10047.540000000001</v>
      </c>
      <c r="AD1266" s="34">
        <v>2374.5928521750002</v>
      </c>
      <c r="AE1266" s="34">
        <v>0</v>
      </c>
      <c r="AF1266" s="34">
        <v>25022.666576477834</v>
      </c>
      <c r="AG1266" s="136">
        <v>87489</v>
      </c>
      <c r="AH1266" s="34">
        <v>89346</v>
      </c>
      <c r="AI1266" s="34">
        <v>0</v>
      </c>
      <c r="AJ1266" s="34">
        <v>1857</v>
      </c>
      <c r="AK1266" s="34">
        <v>1857</v>
      </c>
      <c r="AL1266" s="34">
        <v>87489</v>
      </c>
      <c r="AM1266" s="34">
        <v>87489</v>
      </c>
      <c r="AN1266" s="34">
        <v>0</v>
      </c>
      <c r="AO1266" s="34">
        <v>32923.080663999994</v>
      </c>
      <c r="AP1266" s="34">
        <v>31066.080663999994</v>
      </c>
      <c r="AQ1266" s="34">
        <v>1857</v>
      </c>
      <c r="AR1266" s="34">
        <v>-156014</v>
      </c>
      <c r="AS1266" s="34">
        <v>0</v>
      </c>
    </row>
    <row r="1267" spans="2:45" s="1" customFormat="1" ht="14.25" x14ac:dyDescent="0.2">
      <c r="B1267" s="31" t="s">
        <v>4794</v>
      </c>
      <c r="C1267" s="32" t="s">
        <v>3901</v>
      </c>
      <c r="D1267" s="31" t="s">
        <v>3902</v>
      </c>
      <c r="E1267" s="31" t="s">
        <v>13</v>
      </c>
      <c r="F1267" s="31" t="s">
        <v>11</v>
      </c>
      <c r="G1267" s="31" t="s">
        <v>19</v>
      </c>
      <c r="H1267" s="31" t="s">
        <v>132</v>
      </c>
      <c r="I1267" s="31" t="s">
        <v>10</v>
      </c>
      <c r="J1267" s="31" t="s">
        <v>21</v>
      </c>
      <c r="K1267" s="31" t="s">
        <v>3903</v>
      </c>
      <c r="L1267" s="33">
        <v>316</v>
      </c>
      <c r="M1267" s="150">
        <v>12682.129238</v>
      </c>
      <c r="N1267" s="34">
        <v>-2181.6999999999998</v>
      </c>
      <c r="O1267" s="34">
        <v>1100.9999999999998</v>
      </c>
      <c r="P1267" s="30">
        <v>14671.925238</v>
      </c>
      <c r="Q1267" s="35">
        <v>663.11073099999999</v>
      </c>
      <c r="R1267" s="36">
        <v>0</v>
      </c>
      <c r="S1267" s="36">
        <v>241.18812342866403</v>
      </c>
      <c r="T1267" s="36">
        <v>390.81187657133597</v>
      </c>
      <c r="U1267" s="37">
        <v>632.00340806204247</v>
      </c>
      <c r="V1267" s="38">
        <v>1295.1141390620423</v>
      </c>
      <c r="W1267" s="34">
        <v>15967.039377062043</v>
      </c>
      <c r="X1267" s="34">
        <v>452.2277314286639</v>
      </c>
      <c r="Y1267" s="33">
        <v>15514.811645633379</v>
      </c>
      <c r="Z1267" s="144">
        <v>0</v>
      </c>
      <c r="AA1267" s="34">
        <v>846.16709695875556</v>
      </c>
      <c r="AB1267" s="34">
        <v>861.22407008945629</v>
      </c>
      <c r="AC1267" s="34">
        <v>2208.8000000000002</v>
      </c>
      <c r="AD1267" s="34">
        <v>58</v>
      </c>
      <c r="AE1267" s="34">
        <v>0</v>
      </c>
      <c r="AF1267" s="34">
        <v>3974.1911670482123</v>
      </c>
      <c r="AG1267" s="136">
        <v>529</v>
      </c>
      <c r="AH1267" s="34">
        <v>4171.4960000000001</v>
      </c>
      <c r="AI1267" s="34">
        <v>0</v>
      </c>
      <c r="AJ1267" s="34">
        <v>1080.7</v>
      </c>
      <c r="AK1267" s="34">
        <v>1080.7</v>
      </c>
      <c r="AL1267" s="34">
        <v>529</v>
      </c>
      <c r="AM1267" s="34">
        <v>3090.7959999999998</v>
      </c>
      <c r="AN1267" s="34">
        <v>2561.7959999999998</v>
      </c>
      <c r="AO1267" s="34">
        <v>14671.925238</v>
      </c>
      <c r="AP1267" s="34">
        <v>11029.429237999999</v>
      </c>
      <c r="AQ1267" s="34">
        <v>3642.4959999999992</v>
      </c>
      <c r="AR1267" s="34">
        <v>-10133</v>
      </c>
      <c r="AS1267" s="34">
        <v>7951.3</v>
      </c>
    </row>
    <row r="1268" spans="2:45" s="1" customFormat="1" ht="14.25" x14ac:dyDescent="0.2">
      <c r="B1268" s="31" t="s">
        <v>4794</v>
      </c>
      <c r="C1268" s="32" t="s">
        <v>3001</v>
      </c>
      <c r="D1268" s="31" t="s">
        <v>3002</v>
      </c>
      <c r="E1268" s="31" t="s">
        <v>13</v>
      </c>
      <c r="F1268" s="31" t="s">
        <v>11</v>
      </c>
      <c r="G1268" s="31" t="s">
        <v>19</v>
      </c>
      <c r="H1268" s="31" t="s">
        <v>132</v>
      </c>
      <c r="I1268" s="31" t="s">
        <v>10</v>
      </c>
      <c r="J1268" s="31" t="s">
        <v>12</v>
      </c>
      <c r="K1268" s="31" t="s">
        <v>3003</v>
      </c>
      <c r="L1268" s="33">
        <v>3512</v>
      </c>
      <c r="M1268" s="150">
        <v>104277.16727699999</v>
      </c>
      <c r="N1268" s="34">
        <v>-60543</v>
      </c>
      <c r="O1268" s="34">
        <v>2891.3580013486012</v>
      </c>
      <c r="P1268" s="30">
        <v>113316.16727699997</v>
      </c>
      <c r="Q1268" s="35">
        <v>6217.9616859999996</v>
      </c>
      <c r="R1268" s="36">
        <v>0</v>
      </c>
      <c r="S1268" s="36">
        <v>4956.7585131447604</v>
      </c>
      <c r="T1268" s="36">
        <v>2067.2414868552396</v>
      </c>
      <c r="U1268" s="37">
        <v>7024.0378769427007</v>
      </c>
      <c r="V1268" s="38">
        <v>13241.999562942699</v>
      </c>
      <c r="W1268" s="34">
        <v>126558.16683994267</v>
      </c>
      <c r="X1268" s="34">
        <v>9293.9222121447528</v>
      </c>
      <c r="Y1268" s="33">
        <v>117264.24462779792</v>
      </c>
      <c r="Z1268" s="144">
        <v>0</v>
      </c>
      <c r="AA1268" s="34">
        <v>3964.7606241725616</v>
      </c>
      <c r="AB1268" s="34">
        <v>20072.537539772391</v>
      </c>
      <c r="AC1268" s="34">
        <v>16684.919999999998</v>
      </c>
      <c r="AD1268" s="34">
        <v>922.28507079999986</v>
      </c>
      <c r="AE1268" s="34">
        <v>0</v>
      </c>
      <c r="AF1268" s="34">
        <v>41644.503234744952</v>
      </c>
      <c r="AG1268" s="136">
        <v>91213</v>
      </c>
      <c r="AH1268" s="34">
        <v>91213</v>
      </c>
      <c r="AI1268" s="34">
        <v>20517</v>
      </c>
      <c r="AJ1268" s="34">
        <v>20517</v>
      </c>
      <c r="AK1268" s="34">
        <v>0</v>
      </c>
      <c r="AL1268" s="34">
        <v>70696</v>
      </c>
      <c r="AM1268" s="34">
        <v>70696</v>
      </c>
      <c r="AN1268" s="34">
        <v>0</v>
      </c>
      <c r="AO1268" s="34">
        <v>113316.16727699997</v>
      </c>
      <c r="AP1268" s="34">
        <v>113316.16727699997</v>
      </c>
      <c r="AQ1268" s="34">
        <v>0</v>
      </c>
      <c r="AR1268" s="34">
        <v>-60543</v>
      </c>
      <c r="AS1268" s="34">
        <v>0</v>
      </c>
    </row>
    <row r="1269" spans="2:45" s="1" customFormat="1" ht="14.25" x14ac:dyDescent="0.2">
      <c r="B1269" s="31" t="s">
        <v>4794</v>
      </c>
      <c r="C1269" s="32" t="s">
        <v>2147</v>
      </c>
      <c r="D1269" s="31" t="s">
        <v>2148</v>
      </c>
      <c r="E1269" s="31" t="s">
        <v>13</v>
      </c>
      <c r="F1269" s="31" t="s">
        <v>11</v>
      </c>
      <c r="G1269" s="31" t="s">
        <v>19</v>
      </c>
      <c r="H1269" s="31" t="s">
        <v>132</v>
      </c>
      <c r="I1269" s="31" t="s">
        <v>10</v>
      </c>
      <c r="J1269" s="31" t="s">
        <v>21</v>
      </c>
      <c r="K1269" s="31" t="s">
        <v>2149</v>
      </c>
      <c r="L1269" s="33">
        <v>820</v>
      </c>
      <c r="M1269" s="150">
        <v>18344.435135</v>
      </c>
      <c r="N1269" s="34">
        <v>1709.8999999999996</v>
      </c>
      <c r="O1269" s="34">
        <v>0</v>
      </c>
      <c r="P1269" s="30">
        <v>29140.755134999999</v>
      </c>
      <c r="Q1269" s="35">
        <v>1419.1991840000001</v>
      </c>
      <c r="R1269" s="36">
        <v>0</v>
      </c>
      <c r="S1269" s="36">
        <v>1621.6418400006228</v>
      </c>
      <c r="T1269" s="36">
        <v>18.358159999377222</v>
      </c>
      <c r="U1269" s="37">
        <v>1640.0088437053003</v>
      </c>
      <c r="V1269" s="38">
        <v>3059.2080277053001</v>
      </c>
      <c r="W1269" s="34">
        <v>32199.963162705299</v>
      </c>
      <c r="X1269" s="34">
        <v>3040.5784500006193</v>
      </c>
      <c r="Y1269" s="33">
        <v>29159.384712704679</v>
      </c>
      <c r="Z1269" s="144">
        <v>0</v>
      </c>
      <c r="AA1269" s="34">
        <v>1264.0975467380918</v>
      </c>
      <c r="AB1269" s="34">
        <v>8331.7285352597464</v>
      </c>
      <c r="AC1269" s="34">
        <v>3437.2</v>
      </c>
      <c r="AD1269" s="34">
        <v>300.62139165000002</v>
      </c>
      <c r="AE1269" s="34">
        <v>0</v>
      </c>
      <c r="AF1269" s="34">
        <v>13333.647473647839</v>
      </c>
      <c r="AG1269" s="136">
        <v>7020</v>
      </c>
      <c r="AH1269" s="34">
        <v>9520.4199999999983</v>
      </c>
      <c r="AI1269" s="34">
        <v>0</v>
      </c>
      <c r="AJ1269" s="34">
        <v>1500</v>
      </c>
      <c r="AK1269" s="34">
        <v>1500</v>
      </c>
      <c r="AL1269" s="34">
        <v>7020</v>
      </c>
      <c r="AM1269" s="34">
        <v>8020.4199999999992</v>
      </c>
      <c r="AN1269" s="34">
        <v>1000.4199999999992</v>
      </c>
      <c r="AO1269" s="34">
        <v>29140.755134999999</v>
      </c>
      <c r="AP1269" s="34">
        <v>26640.335135000001</v>
      </c>
      <c r="AQ1269" s="34">
        <v>2500.4199999999983</v>
      </c>
      <c r="AR1269" s="34">
        <v>-8522</v>
      </c>
      <c r="AS1269" s="34">
        <v>10231.9</v>
      </c>
    </row>
    <row r="1270" spans="2:45" s="1" customFormat="1" ht="14.25" x14ac:dyDescent="0.2">
      <c r="B1270" s="31" t="s">
        <v>4794</v>
      </c>
      <c r="C1270" s="32" t="s">
        <v>3524</v>
      </c>
      <c r="D1270" s="31" t="s">
        <v>3525</v>
      </c>
      <c r="E1270" s="31" t="s">
        <v>13</v>
      </c>
      <c r="F1270" s="31" t="s">
        <v>11</v>
      </c>
      <c r="G1270" s="31" t="s">
        <v>19</v>
      </c>
      <c r="H1270" s="31" t="s">
        <v>132</v>
      </c>
      <c r="I1270" s="31" t="s">
        <v>10</v>
      </c>
      <c r="J1270" s="31" t="s">
        <v>12</v>
      </c>
      <c r="K1270" s="31" t="s">
        <v>3526</v>
      </c>
      <c r="L1270" s="33">
        <v>4423</v>
      </c>
      <c r="M1270" s="150">
        <v>115912.18625499999</v>
      </c>
      <c r="N1270" s="34">
        <v>-101927</v>
      </c>
      <c r="O1270" s="34">
        <v>50151.662803260595</v>
      </c>
      <c r="P1270" s="30">
        <v>75069.774880499986</v>
      </c>
      <c r="Q1270" s="35">
        <v>11534.104434999999</v>
      </c>
      <c r="R1270" s="36">
        <v>0</v>
      </c>
      <c r="S1270" s="36">
        <v>5574.5334914307123</v>
      </c>
      <c r="T1270" s="36">
        <v>3271.4665085692877</v>
      </c>
      <c r="U1270" s="37">
        <v>8846.0477020835897</v>
      </c>
      <c r="V1270" s="38">
        <v>20380.152137083591</v>
      </c>
      <c r="W1270" s="34">
        <v>95449.92701758357</v>
      </c>
      <c r="X1270" s="34">
        <v>10452.25029643072</v>
      </c>
      <c r="Y1270" s="33">
        <v>84997.676721152849</v>
      </c>
      <c r="Z1270" s="144">
        <v>0</v>
      </c>
      <c r="AA1270" s="34">
        <v>5884.2436855589231</v>
      </c>
      <c r="AB1270" s="34">
        <v>13487.338272344403</v>
      </c>
      <c r="AC1270" s="34">
        <v>18539.95</v>
      </c>
      <c r="AD1270" s="34">
        <v>2335.4123195000002</v>
      </c>
      <c r="AE1270" s="34">
        <v>53</v>
      </c>
      <c r="AF1270" s="34">
        <v>40299.944277403323</v>
      </c>
      <c r="AG1270" s="136">
        <v>23375</v>
      </c>
      <c r="AH1270" s="34">
        <v>61084.588625499993</v>
      </c>
      <c r="AI1270" s="34">
        <v>0</v>
      </c>
      <c r="AJ1270" s="34">
        <v>11591.2186255</v>
      </c>
      <c r="AK1270" s="34">
        <v>11591.2186255</v>
      </c>
      <c r="AL1270" s="34">
        <v>23375</v>
      </c>
      <c r="AM1270" s="34">
        <v>49493.369999999995</v>
      </c>
      <c r="AN1270" s="34">
        <v>26118.369999999995</v>
      </c>
      <c r="AO1270" s="34">
        <v>75069.774880499986</v>
      </c>
      <c r="AP1270" s="34">
        <v>37360.186254999993</v>
      </c>
      <c r="AQ1270" s="34">
        <v>37709.588625499993</v>
      </c>
      <c r="AR1270" s="34">
        <v>-136927</v>
      </c>
      <c r="AS1270" s="34">
        <v>35000</v>
      </c>
    </row>
    <row r="1271" spans="2:45" s="1" customFormat="1" ht="14.25" x14ac:dyDescent="0.2">
      <c r="B1271" s="31" t="s">
        <v>4794</v>
      </c>
      <c r="C1271" s="32" t="s">
        <v>1532</v>
      </c>
      <c r="D1271" s="31" t="s">
        <v>1533</v>
      </c>
      <c r="E1271" s="31" t="s">
        <v>13</v>
      </c>
      <c r="F1271" s="31" t="s">
        <v>11</v>
      </c>
      <c r="G1271" s="31" t="s">
        <v>19</v>
      </c>
      <c r="H1271" s="31" t="s">
        <v>132</v>
      </c>
      <c r="I1271" s="31" t="s">
        <v>10</v>
      </c>
      <c r="J1271" s="31" t="s">
        <v>12</v>
      </c>
      <c r="K1271" s="31" t="s">
        <v>1534</v>
      </c>
      <c r="L1271" s="33">
        <v>2313</v>
      </c>
      <c r="M1271" s="150">
        <v>85037.463827</v>
      </c>
      <c r="N1271" s="34">
        <v>-75490</v>
      </c>
      <c r="O1271" s="34">
        <v>41254.150640853099</v>
      </c>
      <c r="P1271" s="30">
        <v>50012.463827</v>
      </c>
      <c r="Q1271" s="35">
        <v>7630.2883890000003</v>
      </c>
      <c r="R1271" s="36">
        <v>0</v>
      </c>
      <c r="S1271" s="36">
        <v>3953.4684194300894</v>
      </c>
      <c r="T1271" s="36">
        <v>672.5315805699106</v>
      </c>
      <c r="U1271" s="37">
        <v>4626.0249457199507</v>
      </c>
      <c r="V1271" s="38">
        <v>12256.313334719951</v>
      </c>
      <c r="W1271" s="34">
        <v>62268.777161719947</v>
      </c>
      <c r="X1271" s="34">
        <v>7412.7532864300811</v>
      </c>
      <c r="Y1271" s="33">
        <v>54856.023875289866</v>
      </c>
      <c r="Z1271" s="144">
        <v>0</v>
      </c>
      <c r="AA1271" s="34">
        <v>307.31329310861207</v>
      </c>
      <c r="AB1271" s="34">
        <v>16506.178943493502</v>
      </c>
      <c r="AC1271" s="34">
        <v>9695.43</v>
      </c>
      <c r="AD1271" s="34">
        <v>736.60140120000005</v>
      </c>
      <c r="AE1271" s="34">
        <v>229.25</v>
      </c>
      <c r="AF1271" s="34">
        <v>27474.773637802115</v>
      </c>
      <c r="AG1271" s="136">
        <v>62327</v>
      </c>
      <c r="AH1271" s="34">
        <v>65792</v>
      </c>
      <c r="AI1271" s="34">
        <v>0</v>
      </c>
      <c r="AJ1271" s="34">
        <v>3465</v>
      </c>
      <c r="AK1271" s="34">
        <v>3465</v>
      </c>
      <c r="AL1271" s="34">
        <v>62327</v>
      </c>
      <c r="AM1271" s="34">
        <v>62327</v>
      </c>
      <c r="AN1271" s="34">
        <v>0</v>
      </c>
      <c r="AO1271" s="34">
        <v>50012.463827</v>
      </c>
      <c r="AP1271" s="34">
        <v>46547.463827</v>
      </c>
      <c r="AQ1271" s="34">
        <v>3465</v>
      </c>
      <c r="AR1271" s="34">
        <v>-75490</v>
      </c>
      <c r="AS1271" s="34">
        <v>0</v>
      </c>
    </row>
    <row r="1272" spans="2:45" s="1" customFormat="1" ht="14.25" x14ac:dyDescent="0.2">
      <c r="B1272" s="31" t="s">
        <v>4794</v>
      </c>
      <c r="C1272" s="32" t="s">
        <v>787</v>
      </c>
      <c r="D1272" s="31" t="s">
        <v>788</v>
      </c>
      <c r="E1272" s="31" t="s">
        <v>13</v>
      </c>
      <c r="F1272" s="31" t="s">
        <v>11</v>
      </c>
      <c r="G1272" s="31" t="s">
        <v>19</v>
      </c>
      <c r="H1272" s="31" t="s">
        <v>132</v>
      </c>
      <c r="I1272" s="31" t="s">
        <v>10</v>
      </c>
      <c r="J1272" s="31" t="s">
        <v>12</v>
      </c>
      <c r="K1272" s="31" t="s">
        <v>789</v>
      </c>
      <c r="L1272" s="33">
        <v>3706</v>
      </c>
      <c r="M1272" s="150">
        <v>102462.840018</v>
      </c>
      <c r="N1272" s="34">
        <v>-74512.399999999994</v>
      </c>
      <c r="O1272" s="34">
        <v>27137.358414407372</v>
      </c>
      <c r="P1272" s="30">
        <v>61396.724019800007</v>
      </c>
      <c r="Q1272" s="35">
        <v>6459.2847570000004</v>
      </c>
      <c r="R1272" s="36">
        <v>0</v>
      </c>
      <c r="S1272" s="36">
        <v>5865.1964022879674</v>
      </c>
      <c r="T1272" s="36">
        <v>1546.8035977120326</v>
      </c>
      <c r="U1272" s="37">
        <v>7412.0399692339543</v>
      </c>
      <c r="V1272" s="38">
        <v>13871.324726233954</v>
      </c>
      <c r="W1272" s="34">
        <v>75268.048746033965</v>
      </c>
      <c r="X1272" s="34">
        <v>10997.243254287969</v>
      </c>
      <c r="Y1272" s="33">
        <v>64270.805491745996</v>
      </c>
      <c r="Z1272" s="144">
        <v>0</v>
      </c>
      <c r="AA1272" s="34">
        <v>8002.8973825930279</v>
      </c>
      <c r="AB1272" s="34">
        <v>25750.352607891837</v>
      </c>
      <c r="AC1272" s="34">
        <v>15534.49</v>
      </c>
      <c r="AD1272" s="34">
        <v>1120.2868760124998</v>
      </c>
      <c r="AE1272" s="34">
        <v>0</v>
      </c>
      <c r="AF1272" s="34">
        <v>50408.026866497363</v>
      </c>
      <c r="AG1272" s="136">
        <v>49034</v>
      </c>
      <c r="AH1272" s="34">
        <v>59280.284001799999</v>
      </c>
      <c r="AI1272" s="34">
        <v>0</v>
      </c>
      <c r="AJ1272" s="34">
        <v>10246.284001800001</v>
      </c>
      <c r="AK1272" s="34">
        <v>10246.284001800001</v>
      </c>
      <c r="AL1272" s="34">
        <v>49034</v>
      </c>
      <c r="AM1272" s="34">
        <v>49034</v>
      </c>
      <c r="AN1272" s="34">
        <v>0</v>
      </c>
      <c r="AO1272" s="34">
        <v>61396.724019800007</v>
      </c>
      <c r="AP1272" s="34">
        <v>51150.440018000008</v>
      </c>
      <c r="AQ1272" s="34">
        <v>10246.284001799999</v>
      </c>
      <c r="AR1272" s="34">
        <v>-96712</v>
      </c>
      <c r="AS1272" s="34">
        <v>22199.600000000006</v>
      </c>
    </row>
    <row r="1273" spans="2:45" s="1" customFormat="1" ht="14.25" x14ac:dyDescent="0.2">
      <c r="B1273" s="31" t="s">
        <v>4794</v>
      </c>
      <c r="C1273" s="32" t="s">
        <v>262</v>
      </c>
      <c r="D1273" s="31" t="s">
        <v>263</v>
      </c>
      <c r="E1273" s="31" t="s">
        <v>13</v>
      </c>
      <c r="F1273" s="31" t="s">
        <v>11</v>
      </c>
      <c r="G1273" s="31" t="s">
        <v>19</v>
      </c>
      <c r="H1273" s="31" t="s">
        <v>132</v>
      </c>
      <c r="I1273" s="31" t="s">
        <v>10</v>
      </c>
      <c r="J1273" s="31" t="s">
        <v>12</v>
      </c>
      <c r="K1273" s="31" t="s">
        <v>264</v>
      </c>
      <c r="L1273" s="33">
        <v>1016</v>
      </c>
      <c r="M1273" s="150">
        <v>37457.984040999996</v>
      </c>
      <c r="N1273" s="34">
        <v>-26152.16</v>
      </c>
      <c r="O1273" s="34">
        <v>10795.938693642429</v>
      </c>
      <c r="P1273" s="30">
        <v>34870.024040999997</v>
      </c>
      <c r="Q1273" s="35">
        <v>1472.0109070000001</v>
      </c>
      <c r="R1273" s="36">
        <v>0</v>
      </c>
      <c r="S1273" s="36">
        <v>1274.0142685719179</v>
      </c>
      <c r="T1273" s="36">
        <v>757.98573142808209</v>
      </c>
      <c r="U1273" s="37">
        <v>2032.010957566567</v>
      </c>
      <c r="V1273" s="38">
        <v>3504.0218645665673</v>
      </c>
      <c r="W1273" s="34">
        <v>38374.045905566563</v>
      </c>
      <c r="X1273" s="34">
        <v>2388.7767535719104</v>
      </c>
      <c r="Y1273" s="33">
        <v>35985.269151994653</v>
      </c>
      <c r="Z1273" s="144">
        <v>0</v>
      </c>
      <c r="AA1273" s="34">
        <v>1679.3821857419152</v>
      </c>
      <c r="AB1273" s="34">
        <v>2696.8400038306177</v>
      </c>
      <c r="AC1273" s="34">
        <v>5509.7999999999993</v>
      </c>
      <c r="AD1273" s="34">
        <v>0</v>
      </c>
      <c r="AE1273" s="34">
        <v>0</v>
      </c>
      <c r="AF1273" s="34">
        <v>9886.0221895725317</v>
      </c>
      <c r="AG1273" s="136">
        <v>21553</v>
      </c>
      <c r="AH1273" s="34">
        <v>24917.200000000001</v>
      </c>
      <c r="AI1273" s="34">
        <v>0</v>
      </c>
      <c r="AJ1273" s="34">
        <v>3364.2000000000003</v>
      </c>
      <c r="AK1273" s="34">
        <v>3364.2000000000003</v>
      </c>
      <c r="AL1273" s="34">
        <v>21553</v>
      </c>
      <c r="AM1273" s="34">
        <v>21553</v>
      </c>
      <c r="AN1273" s="34">
        <v>0</v>
      </c>
      <c r="AO1273" s="34">
        <v>34870.024040999997</v>
      </c>
      <c r="AP1273" s="34">
        <v>31505.824040999996</v>
      </c>
      <c r="AQ1273" s="34">
        <v>3364.1999999999971</v>
      </c>
      <c r="AR1273" s="34">
        <v>-26152.16</v>
      </c>
      <c r="AS1273" s="34">
        <v>0</v>
      </c>
    </row>
    <row r="1274" spans="2:45" s="1" customFormat="1" ht="14.25" x14ac:dyDescent="0.2">
      <c r="B1274" s="31" t="s">
        <v>4794</v>
      </c>
      <c r="C1274" s="32" t="s">
        <v>3793</v>
      </c>
      <c r="D1274" s="31" t="s">
        <v>3794</v>
      </c>
      <c r="E1274" s="31" t="s">
        <v>13</v>
      </c>
      <c r="F1274" s="31" t="s">
        <v>11</v>
      </c>
      <c r="G1274" s="31" t="s">
        <v>19</v>
      </c>
      <c r="H1274" s="31" t="s">
        <v>132</v>
      </c>
      <c r="I1274" s="31" t="s">
        <v>10</v>
      </c>
      <c r="J1274" s="31" t="s">
        <v>21</v>
      </c>
      <c r="K1274" s="31" t="s">
        <v>3795</v>
      </c>
      <c r="L1274" s="33">
        <v>590</v>
      </c>
      <c r="M1274" s="150">
        <v>34501.505151000005</v>
      </c>
      <c r="N1274" s="34">
        <v>1385</v>
      </c>
      <c r="O1274" s="34">
        <v>0</v>
      </c>
      <c r="P1274" s="30">
        <v>22536.295151000006</v>
      </c>
      <c r="Q1274" s="35">
        <v>1095.5092870000001</v>
      </c>
      <c r="R1274" s="36">
        <v>0</v>
      </c>
      <c r="S1274" s="36">
        <v>503.5176000001934</v>
      </c>
      <c r="T1274" s="36">
        <v>676.4823999998066</v>
      </c>
      <c r="U1274" s="37">
        <v>1180.0063631538137</v>
      </c>
      <c r="V1274" s="38">
        <v>2275.515650153814</v>
      </c>
      <c r="W1274" s="34">
        <v>24811.810801153821</v>
      </c>
      <c r="X1274" s="34">
        <v>944.09550000019226</v>
      </c>
      <c r="Y1274" s="33">
        <v>23867.715301153628</v>
      </c>
      <c r="Z1274" s="144">
        <v>0</v>
      </c>
      <c r="AA1274" s="34">
        <v>2681.7610274107719</v>
      </c>
      <c r="AB1274" s="34">
        <v>4685.5788584735792</v>
      </c>
      <c r="AC1274" s="34">
        <v>2473.11</v>
      </c>
      <c r="AD1274" s="34">
        <v>136.5</v>
      </c>
      <c r="AE1274" s="34">
        <v>0</v>
      </c>
      <c r="AF1274" s="34">
        <v>9976.9498858843508</v>
      </c>
      <c r="AG1274" s="136">
        <v>690</v>
      </c>
      <c r="AH1274" s="34">
        <v>5770.7899999999991</v>
      </c>
      <c r="AI1274" s="34">
        <v>0</v>
      </c>
      <c r="AJ1274" s="34">
        <v>0</v>
      </c>
      <c r="AK1274" s="34">
        <v>0</v>
      </c>
      <c r="AL1274" s="34">
        <v>690</v>
      </c>
      <c r="AM1274" s="34">
        <v>5770.7899999999991</v>
      </c>
      <c r="AN1274" s="34">
        <v>5080.7899999999991</v>
      </c>
      <c r="AO1274" s="34">
        <v>22536.295151000006</v>
      </c>
      <c r="AP1274" s="34">
        <v>17455.505151000005</v>
      </c>
      <c r="AQ1274" s="34">
        <v>5080.7900000000009</v>
      </c>
      <c r="AR1274" s="34">
        <v>1385</v>
      </c>
      <c r="AS1274" s="34">
        <v>0</v>
      </c>
    </row>
    <row r="1275" spans="2:45" s="1" customFormat="1" ht="14.25" x14ac:dyDescent="0.2">
      <c r="B1275" s="31" t="s">
        <v>4794</v>
      </c>
      <c r="C1275" s="32" t="s">
        <v>1598</v>
      </c>
      <c r="D1275" s="31" t="s">
        <v>1599</v>
      </c>
      <c r="E1275" s="31" t="s">
        <v>13</v>
      </c>
      <c r="F1275" s="31" t="s">
        <v>11</v>
      </c>
      <c r="G1275" s="31" t="s">
        <v>19</v>
      </c>
      <c r="H1275" s="31" t="s">
        <v>132</v>
      </c>
      <c r="I1275" s="31" t="s">
        <v>10</v>
      </c>
      <c r="J1275" s="31" t="s">
        <v>21</v>
      </c>
      <c r="K1275" s="31" t="s">
        <v>1600</v>
      </c>
      <c r="L1275" s="33">
        <v>209</v>
      </c>
      <c r="M1275" s="150">
        <v>6984.8183829999989</v>
      </c>
      <c r="N1275" s="34">
        <v>7546</v>
      </c>
      <c r="O1275" s="34">
        <v>0</v>
      </c>
      <c r="P1275" s="30">
        <v>9018.0473829999974</v>
      </c>
      <c r="Q1275" s="35">
        <v>0</v>
      </c>
      <c r="R1275" s="36">
        <v>0</v>
      </c>
      <c r="S1275" s="36">
        <v>0</v>
      </c>
      <c r="T1275" s="36">
        <v>418</v>
      </c>
      <c r="U1275" s="37">
        <v>418.00225406635093</v>
      </c>
      <c r="V1275" s="38">
        <v>418.00225406635093</v>
      </c>
      <c r="W1275" s="34">
        <v>9436.0496370663477</v>
      </c>
      <c r="X1275" s="34">
        <v>0</v>
      </c>
      <c r="Y1275" s="33">
        <v>9436.0496370663477</v>
      </c>
      <c r="Z1275" s="144">
        <v>0</v>
      </c>
      <c r="AA1275" s="34">
        <v>1959.8304117263497</v>
      </c>
      <c r="AB1275" s="34">
        <v>849.8866338767823</v>
      </c>
      <c r="AC1275" s="34">
        <v>2222.17</v>
      </c>
      <c r="AD1275" s="34">
        <v>0</v>
      </c>
      <c r="AE1275" s="34">
        <v>0</v>
      </c>
      <c r="AF1275" s="34">
        <v>5031.8870456031318</v>
      </c>
      <c r="AG1275" s="136">
        <v>0</v>
      </c>
      <c r="AH1275" s="34">
        <v>2044.2289999999998</v>
      </c>
      <c r="AI1275" s="34">
        <v>0</v>
      </c>
      <c r="AJ1275" s="34">
        <v>0</v>
      </c>
      <c r="AK1275" s="34">
        <v>0</v>
      </c>
      <c r="AL1275" s="34">
        <v>0</v>
      </c>
      <c r="AM1275" s="34">
        <v>2044.2289999999998</v>
      </c>
      <c r="AN1275" s="34">
        <v>2044.2289999999998</v>
      </c>
      <c r="AO1275" s="34">
        <v>9018.0473829999974</v>
      </c>
      <c r="AP1275" s="34">
        <v>6973.818382999998</v>
      </c>
      <c r="AQ1275" s="34">
        <v>2044.2289999999994</v>
      </c>
      <c r="AR1275" s="34">
        <v>7546</v>
      </c>
      <c r="AS1275" s="34">
        <v>0</v>
      </c>
    </row>
    <row r="1276" spans="2:45" s="1" customFormat="1" ht="14.25" x14ac:dyDescent="0.2">
      <c r="B1276" s="31" t="s">
        <v>4794</v>
      </c>
      <c r="C1276" s="32" t="s">
        <v>1175</v>
      </c>
      <c r="D1276" s="31" t="s">
        <v>1176</v>
      </c>
      <c r="E1276" s="31" t="s">
        <v>13</v>
      </c>
      <c r="F1276" s="31" t="s">
        <v>11</v>
      </c>
      <c r="G1276" s="31" t="s">
        <v>19</v>
      </c>
      <c r="H1276" s="31" t="s">
        <v>132</v>
      </c>
      <c r="I1276" s="31" t="s">
        <v>10</v>
      </c>
      <c r="J1276" s="31" t="s">
        <v>12</v>
      </c>
      <c r="K1276" s="31" t="s">
        <v>1177</v>
      </c>
      <c r="L1276" s="33">
        <v>2104</v>
      </c>
      <c r="M1276" s="150">
        <v>115335.048165</v>
      </c>
      <c r="N1276" s="34">
        <v>-101560</v>
      </c>
      <c r="O1276" s="34">
        <v>74756.304866153921</v>
      </c>
      <c r="P1276" s="30">
        <v>-22061.951835</v>
      </c>
      <c r="Q1276" s="35">
        <v>6902.8246589999999</v>
      </c>
      <c r="R1276" s="36">
        <v>22061.951835</v>
      </c>
      <c r="S1276" s="36">
        <v>2672.517660572455</v>
      </c>
      <c r="T1276" s="36">
        <v>57777.592572873516</v>
      </c>
      <c r="U1276" s="37">
        <v>82512.507015007344</v>
      </c>
      <c r="V1276" s="38">
        <v>89415.33167400735</v>
      </c>
      <c r="W1276" s="34">
        <v>89415.33167400735</v>
      </c>
      <c r="X1276" s="34">
        <v>75202.903773726372</v>
      </c>
      <c r="Y1276" s="33">
        <v>14212.427900280978</v>
      </c>
      <c r="Z1276" s="144">
        <v>0</v>
      </c>
      <c r="AA1276" s="34">
        <v>2492.0342533013704</v>
      </c>
      <c r="AB1276" s="34">
        <v>12264.507985167598</v>
      </c>
      <c r="AC1276" s="34">
        <v>18479.11</v>
      </c>
      <c r="AD1276" s="34">
        <v>772.03256180000005</v>
      </c>
      <c r="AE1276" s="34">
        <v>0</v>
      </c>
      <c r="AF1276" s="34">
        <v>34007.684800268966</v>
      </c>
      <c r="AG1276" s="136">
        <v>25474</v>
      </c>
      <c r="AH1276" s="34">
        <v>35374</v>
      </c>
      <c r="AI1276" s="34">
        <v>0</v>
      </c>
      <c r="AJ1276" s="34">
        <v>9900</v>
      </c>
      <c r="AK1276" s="34">
        <v>9900</v>
      </c>
      <c r="AL1276" s="34">
        <v>25474</v>
      </c>
      <c r="AM1276" s="34">
        <v>25474</v>
      </c>
      <c r="AN1276" s="34">
        <v>0</v>
      </c>
      <c r="AO1276" s="34">
        <v>-22061.951835</v>
      </c>
      <c r="AP1276" s="34">
        <v>-31961.951835</v>
      </c>
      <c r="AQ1276" s="34">
        <v>9900</v>
      </c>
      <c r="AR1276" s="34">
        <v>-101560</v>
      </c>
      <c r="AS1276" s="34">
        <v>0</v>
      </c>
    </row>
    <row r="1277" spans="2:45" s="1" customFormat="1" ht="14.25" x14ac:dyDescent="0.2">
      <c r="B1277" s="31" t="s">
        <v>4794</v>
      </c>
      <c r="C1277" s="32" t="s">
        <v>3210</v>
      </c>
      <c r="D1277" s="31" t="s">
        <v>3211</v>
      </c>
      <c r="E1277" s="31" t="s">
        <v>13</v>
      </c>
      <c r="F1277" s="31" t="s">
        <v>11</v>
      </c>
      <c r="G1277" s="31" t="s">
        <v>19</v>
      </c>
      <c r="H1277" s="31" t="s">
        <v>132</v>
      </c>
      <c r="I1277" s="31" t="s">
        <v>10</v>
      </c>
      <c r="J1277" s="31" t="s">
        <v>12</v>
      </c>
      <c r="K1277" s="31" t="s">
        <v>3212</v>
      </c>
      <c r="L1277" s="33">
        <v>1465</v>
      </c>
      <c r="M1277" s="150">
        <v>60603.051254000005</v>
      </c>
      <c r="N1277" s="34">
        <v>-19750</v>
      </c>
      <c r="O1277" s="34">
        <v>5183.5094039669975</v>
      </c>
      <c r="P1277" s="30">
        <v>62556.451254000014</v>
      </c>
      <c r="Q1277" s="35">
        <v>6291.6955939999998</v>
      </c>
      <c r="R1277" s="36">
        <v>0</v>
      </c>
      <c r="S1277" s="36">
        <v>4162.5473680015984</v>
      </c>
      <c r="T1277" s="36">
        <v>-66.609750718607302</v>
      </c>
      <c r="U1277" s="37">
        <v>4095.9597046398299</v>
      </c>
      <c r="V1277" s="38">
        <v>10387.655298639829</v>
      </c>
      <c r="W1277" s="34">
        <v>72944.106552639845</v>
      </c>
      <c r="X1277" s="34">
        <v>7804.7763150015962</v>
      </c>
      <c r="Y1277" s="33">
        <v>65139.330237638249</v>
      </c>
      <c r="Z1277" s="144">
        <v>0</v>
      </c>
      <c r="AA1277" s="34">
        <v>896.29886254584619</v>
      </c>
      <c r="AB1277" s="34">
        <v>8211.4500161121141</v>
      </c>
      <c r="AC1277" s="34">
        <v>6140.86</v>
      </c>
      <c r="AD1277" s="34">
        <v>263.436714225</v>
      </c>
      <c r="AE1277" s="34">
        <v>0</v>
      </c>
      <c r="AF1277" s="34">
        <v>15512.04559288296</v>
      </c>
      <c r="AG1277" s="136">
        <v>48282</v>
      </c>
      <c r="AH1277" s="34">
        <v>49212.4</v>
      </c>
      <c r="AI1277" s="34">
        <v>0</v>
      </c>
      <c r="AJ1277" s="34">
        <v>930.40000000000009</v>
      </c>
      <c r="AK1277" s="34">
        <v>930.40000000000009</v>
      </c>
      <c r="AL1277" s="34">
        <v>48282</v>
      </c>
      <c r="AM1277" s="34">
        <v>48282</v>
      </c>
      <c r="AN1277" s="34">
        <v>0</v>
      </c>
      <c r="AO1277" s="34">
        <v>62556.451254000014</v>
      </c>
      <c r="AP1277" s="34">
        <v>61626.051254000013</v>
      </c>
      <c r="AQ1277" s="34">
        <v>930.40000000000146</v>
      </c>
      <c r="AR1277" s="34">
        <v>-19750</v>
      </c>
      <c r="AS1277" s="34">
        <v>0</v>
      </c>
    </row>
    <row r="1278" spans="2:45" s="1" customFormat="1" ht="14.25" x14ac:dyDescent="0.2">
      <c r="B1278" s="31" t="s">
        <v>4794</v>
      </c>
      <c r="C1278" s="32" t="s">
        <v>588</v>
      </c>
      <c r="D1278" s="31" t="s">
        <v>589</v>
      </c>
      <c r="E1278" s="31" t="s">
        <v>13</v>
      </c>
      <c r="F1278" s="31" t="s">
        <v>11</v>
      </c>
      <c r="G1278" s="31" t="s">
        <v>19</v>
      </c>
      <c r="H1278" s="31" t="s">
        <v>132</v>
      </c>
      <c r="I1278" s="31" t="s">
        <v>10</v>
      </c>
      <c r="J1278" s="31" t="s">
        <v>12</v>
      </c>
      <c r="K1278" s="31" t="s">
        <v>590</v>
      </c>
      <c r="L1278" s="33">
        <v>3119</v>
      </c>
      <c r="M1278" s="150">
        <v>105708.61031700001</v>
      </c>
      <c r="N1278" s="34">
        <v>22176</v>
      </c>
      <c r="O1278" s="34">
        <v>0</v>
      </c>
      <c r="P1278" s="30">
        <v>148234.220317</v>
      </c>
      <c r="Q1278" s="35">
        <v>5045.8975170000003</v>
      </c>
      <c r="R1278" s="36">
        <v>0</v>
      </c>
      <c r="S1278" s="36">
        <v>3962.7697062872357</v>
      </c>
      <c r="T1278" s="36">
        <v>2275.2302937127643</v>
      </c>
      <c r="U1278" s="37">
        <v>6238.0336384351604</v>
      </c>
      <c r="V1278" s="38">
        <v>11283.931155435161</v>
      </c>
      <c r="W1278" s="34">
        <v>159518.15147243516</v>
      </c>
      <c r="X1278" s="34">
        <v>7430.193199287256</v>
      </c>
      <c r="Y1278" s="33">
        <v>152087.9582731479</v>
      </c>
      <c r="Z1278" s="144">
        <v>0</v>
      </c>
      <c r="AA1278" s="34">
        <v>19670.957397446949</v>
      </c>
      <c r="AB1278" s="34">
        <v>30928.128740935397</v>
      </c>
      <c r="AC1278" s="34">
        <v>13073.95</v>
      </c>
      <c r="AD1278" s="34">
        <v>3479.7056391750002</v>
      </c>
      <c r="AE1278" s="34">
        <v>2098.0100000000002</v>
      </c>
      <c r="AF1278" s="34">
        <v>69250.751777557336</v>
      </c>
      <c r="AG1278" s="136">
        <v>0</v>
      </c>
      <c r="AH1278" s="34">
        <v>34901.61</v>
      </c>
      <c r="AI1278" s="34">
        <v>0</v>
      </c>
      <c r="AJ1278" s="34">
        <v>0</v>
      </c>
      <c r="AK1278" s="34">
        <v>0</v>
      </c>
      <c r="AL1278" s="34">
        <v>0</v>
      </c>
      <c r="AM1278" s="34">
        <v>34901.61</v>
      </c>
      <c r="AN1278" s="34">
        <v>34901.61</v>
      </c>
      <c r="AO1278" s="34">
        <v>148234.220317</v>
      </c>
      <c r="AP1278" s="34">
        <v>113332.610317</v>
      </c>
      <c r="AQ1278" s="34">
        <v>34901.609999999986</v>
      </c>
      <c r="AR1278" s="34">
        <v>22176</v>
      </c>
      <c r="AS1278" s="34">
        <v>0</v>
      </c>
    </row>
    <row r="1279" spans="2:45" s="1" customFormat="1" ht="14.25" x14ac:dyDescent="0.2">
      <c r="B1279" s="31" t="s">
        <v>4794</v>
      </c>
      <c r="C1279" s="32" t="s">
        <v>346</v>
      </c>
      <c r="D1279" s="31" t="s">
        <v>347</v>
      </c>
      <c r="E1279" s="31" t="s">
        <v>13</v>
      </c>
      <c r="F1279" s="31" t="s">
        <v>11</v>
      </c>
      <c r="G1279" s="31" t="s">
        <v>19</v>
      </c>
      <c r="H1279" s="31" t="s">
        <v>132</v>
      </c>
      <c r="I1279" s="31" t="s">
        <v>10</v>
      </c>
      <c r="J1279" s="31" t="s">
        <v>21</v>
      </c>
      <c r="K1279" s="31" t="s">
        <v>348</v>
      </c>
      <c r="L1279" s="33">
        <v>98</v>
      </c>
      <c r="M1279" s="150">
        <v>3313.9999629999998</v>
      </c>
      <c r="N1279" s="34">
        <v>18437</v>
      </c>
      <c r="O1279" s="34">
        <v>0</v>
      </c>
      <c r="P1279" s="30">
        <v>22709.537962999999</v>
      </c>
      <c r="Q1279" s="35">
        <v>0</v>
      </c>
      <c r="R1279" s="36">
        <v>0</v>
      </c>
      <c r="S1279" s="36">
        <v>37.14252342858569</v>
      </c>
      <c r="T1279" s="36">
        <v>158.85747657141431</v>
      </c>
      <c r="U1279" s="37">
        <v>0</v>
      </c>
      <c r="V1279" s="38">
        <v>0</v>
      </c>
      <c r="W1279" s="34">
        <v>22709.537962999999</v>
      </c>
      <c r="X1279" s="34">
        <v>37.142523428585264</v>
      </c>
      <c r="Y1279" s="33">
        <v>22672.395439571414</v>
      </c>
      <c r="Z1279" s="144">
        <v>0</v>
      </c>
      <c r="AA1279" s="34">
        <v>1743.6562241273443</v>
      </c>
      <c r="AB1279" s="34">
        <v>322.15162126945154</v>
      </c>
      <c r="AC1279" s="34">
        <v>941.72</v>
      </c>
      <c r="AD1279" s="34">
        <v>77</v>
      </c>
      <c r="AE1279" s="34">
        <v>0</v>
      </c>
      <c r="AF1279" s="34">
        <v>3084.5278453967958</v>
      </c>
      <c r="AG1279" s="136">
        <v>0</v>
      </c>
      <c r="AH1279" s="34">
        <v>958.5379999999999</v>
      </c>
      <c r="AI1279" s="34">
        <v>0</v>
      </c>
      <c r="AJ1279" s="34">
        <v>0</v>
      </c>
      <c r="AK1279" s="34">
        <v>0</v>
      </c>
      <c r="AL1279" s="34">
        <v>0</v>
      </c>
      <c r="AM1279" s="34">
        <v>958.5379999999999</v>
      </c>
      <c r="AN1279" s="34">
        <v>958.5379999999999</v>
      </c>
      <c r="AO1279" s="34">
        <v>22709.537962999999</v>
      </c>
      <c r="AP1279" s="34">
        <v>21750.999962999998</v>
      </c>
      <c r="AQ1279" s="34">
        <v>958.53800000000047</v>
      </c>
      <c r="AR1279" s="34">
        <v>18437</v>
      </c>
      <c r="AS1279" s="34">
        <v>0</v>
      </c>
    </row>
    <row r="1280" spans="2:45" s="1" customFormat="1" ht="14.25" x14ac:dyDescent="0.2">
      <c r="B1280" s="31" t="s">
        <v>4794</v>
      </c>
      <c r="C1280" s="32" t="s">
        <v>940</v>
      </c>
      <c r="D1280" s="31" t="s">
        <v>941</v>
      </c>
      <c r="E1280" s="31" t="s">
        <v>13</v>
      </c>
      <c r="F1280" s="31" t="s">
        <v>11</v>
      </c>
      <c r="G1280" s="31" t="s">
        <v>19</v>
      </c>
      <c r="H1280" s="31" t="s">
        <v>132</v>
      </c>
      <c r="I1280" s="31" t="s">
        <v>10</v>
      </c>
      <c r="J1280" s="31" t="s">
        <v>12</v>
      </c>
      <c r="K1280" s="31" t="s">
        <v>942</v>
      </c>
      <c r="L1280" s="33">
        <v>3328</v>
      </c>
      <c r="M1280" s="150">
        <v>94800.069921999995</v>
      </c>
      <c r="N1280" s="34">
        <v>-193668</v>
      </c>
      <c r="O1280" s="34">
        <v>150719.51590739182</v>
      </c>
      <c r="P1280" s="30">
        <v>57080.076914200006</v>
      </c>
      <c r="Q1280" s="35">
        <v>6113.0416489999998</v>
      </c>
      <c r="R1280" s="36">
        <v>0</v>
      </c>
      <c r="S1280" s="36">
        <v>4569.702323430326</v>
      </c>
      <c r="T1280" s="36">
        <v>75606.634500844666</v>
      </c>
      <c r="U1280" s="37">
        <v>80176.76917543044</v>
      </c>
      <c r="V1280" s="38">
        <v>86289.810824430446</v>
      </c>
      <c r="W1280" s="34">
        <v>143369.88773863047</v>
      </c>
      <c r="X1280" s="34">
        <v>100093.07873362211</v>
      </c>
      <c r="Y1280" s="33">
        <v>43276.809005008356</v>
      </c>
      <c r="Z1280" s="144">
        <v>0</v>
      </c>
      <c r="AA1280" s="34">
        <v>1810.5825984680519</v>
      </c>
      <c r="AB1280" s="34">
        <v>15340.274185723709</v>
      </c>
      <c r="AC1280" s="34">
        <v>13950.02</v>
      </c>
      <c r="AD1280" s="34">
        <v>1223.8000574</v>
      </c>
      <c r="AE1280" s="34">
        <v>0</v>
      </c>
      <c r="AF1280" s="34">
        <v>32324.676841591761</v>
      </c>
      <c r="AG1280" s="136">
        <v>163196</v>
      </c>
      <c r="AH1280" s="34">
        <v>172676.00699220001</v>
      </c>
      <c r="AI1280" s="34">
        <v>0</v>
      </c>
      <c r="AJ1280" s="34">
        <v>9480.0069922000002</v>
      </c>
      <c r="AK1280" s="34">
        <v>9480.0069922000002</v>
      </c>
      <c r="AL1280" s="34">
        <v>163196</v>
      </c>
      <c r="AM1280" s="34">
        <v>163196</v>
      </c>
      <c r="AN1280" s="34">
        <v>0</v>
      </c>
      <c r="AO1280" s="34">
        <v>57080.076914200006</v>
      </c>
      <c r="AP1280" s="34">
        <v>47600.06992200001</v>
      </c>
      <c r="AQ1280" s="34">
        <v>9480.0069921999966</v>
      </c>
      <c r="AR1280" s="34">
        <v>-193668</v>
      </c>
      <c r="AS1280" s="34">
        <v>0</v>
      </c>
    </row>
    <row r="1281" spans="2:45" s="1" customFormat="1" ht="14.25" x14ac:dyDescent="0.2">
      <c r="B1281" s="31" t="s">
        <v>4794</v>
      </c>
      <c r="C1281" s="32" t="s">
        <v>1871</v>
      </c>
      <c r="D1281" s="31" t="s">
        <v>1872</v>
      </c>
      <c r="E1281" s="31" t="s">
        <v>13</v>
      </c>
      <c r="F1281" s="31" t="s">
        <v>11</v>
      </c>
      <c r="G1281" s="31" t="s">
        <v>19</v>
      </c>
      <c r="H1281" s="31" t="s">
        <v>132</v>
      </c>
      <c r="I1281" s="31" t="s">
        <v>10</v>
      </c>
      <c r="J1281" s="31" t="s">
        <v>21</v>
      </c>
      <c r="K1281" s="31" t="s">
        <v>1873</v>
      </c>
      <c r="L1281" s="33">
        <v>374</v>
      </c>
      <c r="M1281" s="150">
        <v>11329.436775000002</v>
      </c>
      <c r="N1281" s="34">
        <v>-7606</v>
      </c>
      <c r="O1281" s="34">
        <v>6986</v>
      </c>
      <c r="P1281" s="30">
        <v>1325.5307750000011</v>
      </c>
      <c r="Q1281" s="35">
        <v>557.08001300000001</v>
      </c>
      <c r="R1281" s="36">
        <v>0</v>
      </c>
      <c r="S1281" s="36">
        <v>314.75827542869234</v>
      </c>
      <c r="T1281" s="36">
        <v>4497.8572551320776</v>
      </c>
      <c r="U1281" s="37">
        <v>4812.6414826055725</v>
      </c>
      <c r="V1281" s="38">
        <v>5369.7214956055723</v>
      </c>
      <c r="W1281" s="34">
        <v>6695.2522706055734</v>
      </c>
      <c r="X1281" s="34">
        <v>5968.9744694286919</v>
      </c>
      <c r="Y1281" s="33">
        <v>726.27780117688144</v>
      </c>
      <c r="Z1281" s="144">
        <v>0</v>
      </c>
      <c r="AA1281" s="34">
        <v>1253.8359309862324</v>
      </c>
      <c r="AB1281" s="34">
        <v>3245.9230830836777</v>
      </c>
      <c r="AC1281" s="34">
        <v>1854.42</v>
      </c>
      <c r="AD1281" s="34">
        <v>627.28904699999987</v>
      </c>
      <c r="AE1281" s="34">
        <v>0</v>
      </c>
      <c r="AF1281" s="34">
        <v>6981.4680610699106</v>
      </c>
      <c r="AG1281" s="136">
        <v>3354</v>
      </c>
      <c r="AH1281" s="34">
        <v>4278.0939999999991</v>
      </c>
      <c r="AI1281" s="34">
        <v>0</v>
      </c>
      <c r="AJ1281" s="34">
        <v>620</v>
      </c>
      <c r="AK1281" s="34">
        <v>620</v>
      </c>
      <c r="AL1281" s="34">
        <v>3354</v>
      </c>
      <c r="AM1281" s="34">
        <v>3658.0939999999996</v>
      </c>
      <c r="AN1281" s="34">
        <v>304.0939999999996</v>
      </c>
      <c r="AO1281" s="34">
        <v>1325.5307750000011</v>
      </c>
      <c r="AP1281" s="34">
        <v>401.43677500000149</v>
      </c>
      <c r="AQ1281" s="34">
        <v>924.0939999999996</v>
      </c>
      <c r="AR1281" s="34">
        <v>-7606</v>
      </c>
      <c r="AS1281" s="34">
        <v>0</v>
      </c>
    </row>
    <row r="1282" spans="2:45" s="1" customFormat="1" ht="14.25" x14ac:dyDescent="0.2">
      <c r="B1282" s="31" t="s">
        <v>4794</v>
      </c>
      <c r="C1282" s="32" t="s">
        <v>544</v>
      </c>
      <c r="D1282" s="31" t="s">
        <v>545</v>
      </c>
      <c r="E1282" s="31" t="s">
        <v>13</v>
      </c>
      <c r="F1282" s="31" t="s">
        <v>11</v>
      </c>
      <c r="G1282" s="31" t="s">
        <v>19</v>
      </c>
      <c r="H1282" s="31" t="s">
        <v>132</v>
      </c>
      <c r="I1282" s="31" t="s">
        <v>10</v>
      </c>
      <c r="J1282" s="31" t="s">
        <v>12</v>
      </c>
      <c r="K1282" s="31" t="s">
        <v>546</v>
      </c>
      <c r="L1282" s="33">
        <v>1241</v>
      </c>
      <c r="M1282" s="150">
        <v>95556.496243999994</v>
      </c>
      <c r="N1282" s="34">
        <v>-143213</v>
      </c>
      <c r="O1282" s="34">
        <v>140171.70000000001</v>
      </c>
      <c r="P1282" s="30">
        <v>-30728.413756000005</v>
      </c>
      <c r="Q1282" s="35">
        <v>3672.7647219999999</v>
      </c>
      <c r="R1282" s="36">
        <v>30728.413756000005</v>
      </c>
      <c r="S1282" s="36">
        <v>1088.5516434289896</v>
      </c>
      <c r="T1282" s="36">
        <v>113917.75220775614</v>
      </c>
      <c r="U1282" s="37">
        <v>145735.50348212084</v>
      </c>
      <c r="V1282" s="38">
        <v>149408.26820412083</v>
      </c>
      <c r="W1282" s="34">
        <v>149408.26820412083</v>
      </c>
      <c r="X1282" s="34">
        <v>139492.452297429</v>
      </c>
      <c r="Y1282" s="33">
        <v>9915.8159066918306</v>
      </c>
      <c r="Z1282" s="144">
        <v>0</v>
      </c>
      <c r="AA1282" s="34">
        <v>1179.4372291620211</v>
      </c>
      <c r="AB1282" s="34">
        <v>5308.8279973239132</v>
      </c>
      <c r="AC1282" s="34">
        <v>5201.92</v>
      </c>
      <c r="AD1282" s="34">
        <v>323.66000000000003</v>
      </c>
      <c r="AE1282" s="34">
        <v>0</v>
      </c>
      <c r="AF1282" s="34">
        <v>12013.845226485933</v>
      </c>
      <c r="AG1282" s="136">
        <v>0</v>
      </c>
      <c r="AH1282" s="34">
        <v>16928.09</v>
      </c>
      <c r="AI1282" s="34">
        <v>0</v>
      </c>
      <c r="AJ1282" s="34">
        <v>3041.3</v>
      </c>
      <c r="AK1282" s="34">
        <v>3041.3</v>
      </c>
      <c r="AL1282" s="34">
        <v>0</v>
      </c>
      <c r="AM1282" s="34">
        <v>13886.789999999999</v>
      </c>
      <c r="AN1282" s="34">
        <v>13886.789999999999</v>
      </c>
      <c r="AO1282" s="34">
        <v>-30728.413756000005</v>
      </c>
      <c r="AP1282" s="34">
        <v>-47656.503756000006</v>
      </c>
      <c r="AQ1282" s="34">
        <v>16928.09</v>
      </c>
      <c r="AR1282" s="34">
        <v>-143213</v>
      </c>
      <c r="AS1282" s="34">
        <v>0</v>
      </c>
    </row>
    <row r="1283" spans="2:45" s="1" customFormat="1" ht="14.25" x14ac:dyDescent="0.2">
      <c r="B1283" s="31" t="s">
        <v>4794</v>
      </c>
      <c r="C1283" s="32" t="s">
        <v>955</v>
      </c>
      <c r="D1283" s="31" t="s">
        <v>956</v>
      </c>
      <c r="E1283" s="31" t="s">
        <v>13</v>
      </c>
      <c r="F1283" s="31" t="s">
        <v>11</v>
      </c>
      <c r="G1283" s="31" t="s">
        <v>19</v>
      </c>
      <c r="H1283" s="31" t="s">
        <v>132</v>
      </c>
      <c r="I1283" s="31" t="s">
        <v>10</v>
      </c>
      <c r="J1283" s="31" t="s">
        <v>14</v>
      </c>
      <c r="K1283" s="31" t="s">
        <v>957</v>
      </c>
      <c r="L1283" s="33">
        <v>6494</v>
      </c>
      <c r="M1283" s="150">
        <v>269717.60720899998</v>
      </c>
      <c r="N1283" s="34">
        <v>-325980</v>
      </c>
      <c r="O1283" s="34">
        <v>301174.74817693885</v>
      </c>
      <c r="P1283" s="30">
        <v>-81899.150791000022</v>
      </c>
      <c r="Q1283" s="35">
        <v>28456.741001999999</v>
      </c>
      <c r="R1283" s="36">
        <v>81899.150791000022</v>
      </c>
      <c r="S1283" s="36">
        <v>13265.040434290808</v>
      </c>
      <c r="T1283" s="36">
        <v>234287.65938881334</v>
      </c>
      <c r="U1283" s="37">
        <v>329453.62718427338</v>
      </c>
      <c r="V1283" s="38">
        <v>357910.36818627338</v>
      </c>
      <c r="W1283" s="34">
        <v>357910.36818627338</v>
      </c>
      <c r="X1283" s="34">
        <v>309196.86836922972</v>
      </c>
      <c r="Y1283" s="33">
        <v>48713.499817043659</v>
      </c>
      <c r="Z1283" s="144">
        <v>0</v>
      </c>
      <c r="AA1283" s="34">
        <v>7331.8186710941291</v>
      </c>
      <c r="AB1283" s="34">
        <v>32592.237151535006</v>
      </c>
      <c r="AC1283" s="34">
        <v>27220.98</v>
      </c>
      <c r="AD1283" s="34">
        <v>2065.4201643832603</v>
      </c>
      <c r="AE1283" s="34">
        <v>0</v>
      </c>
      <c r="AF1283" s="34">
        <v>69210.455987012392</v>
      </c>
      <c r="AG1283" s="136">
        <v>34032</v>
      </c>
      <c r="AH1283" s="34">
        <v>95391.241999999998</v>
      </c>
      <c r="AI1283" s="34">
        <v>0</v>
      </c>
      <c r="AJ1283" s="34">
        <v>24002.7</v>
      </c>
      <c r="AK1283" s="34">
        <v>24002.7</v>
      </c>
      <c r="AL1283" s="34">
        <v>34032</v>
      </c>
      <c r="AM1283" s="34">
        <v>71388.542000000001</v>
      </c>
      <c r="AN1283" s="34">
        <v>37356.542000000001</v>
      </c>
      <c r="AO1283" s="34">
        <v>-81899.150791000022</v>
      </c>
      <c r="AP1283" s="34">
        <v>-143258.39279100002</v>
      </c>
      <c r="AQ1283" s="34">
        <v>61359.241999999998</v>
      </c>
      <c r="AR1283" s="34">
        <v>-325980</v>
      </c>
      <c r="AS1283" s="34">
        <v>0</v>
      </c>
    </row>
    <row r="1284" spans="2:45" s="1" customFormat="1" ht="14.25" x14ac:dyDescent="0.2">
      <c r="B1284" s="31" t="s">
        <v>4794</v>
      </c>
      <c r="C1284" s="32" t="s">
        <v>2691</v>
      </c>
      <c r="D1284" s="31" t="s">
        <v>2692</v>
      </c>
      <c r="E1284" s="31" t="s">
        <v>13</v>
      </c>
      <c r="F1284" s="31" t="s">
        <v>11</v>
      </c>
      <c r="G1284" s="31" t="s">
        <v>19</v>
      </c>
      <c r="H1284" s="31" t="s">
        <v>132</v>
      </c>
      <c r="I1284" s="31" t="s">
        <v>10</v>
      </c>
      <c r="J1284" s="31" t="s">
        <v>149</v>
      </c>
      <c r="K1284" s="31" t="s">
        <v>2693</v>
      </c>
      <c r="L1284" s="33">
        <v>62969</v>
      </c>
      <c r="M1284" s="150">
        <v>3220591.7091489998</v>
      </c>
      <c r="N1284" s="34">
        <v>-2473209</v>
      </c>
      <c r="O1284" s="34">
        <v>1325664.0622500344</v>
      </c>
      <c r="P1284" s="30">
        <v>1769032.3091489999</v>
      </c>
      <c r="Q1284" s="35">
        <v>295316.17045600002</v>
      </c>
      <c r="R1284" s="36">
        <v>0</v>
      </c>
      <c r="S1284" s="36">
        <v>133252.72754862261</v>
      </c>
      <c r="T1284" s="36">
        <v>-395.30503349192441</v>
      </c>
      <c r="U1284" s="37">
        <v>132858.13894921099</v>
      </c>
      <c r="V1284" s="38">
        <v>428174.30940521101</v>
      </c>
      <c r="W1284" s="34">
        <v>2197206.6185542108</v>
      </c>
      <c r="X1284" s="34">
        <v>249848.86415362265</v>
      </c>
      <c r="Y1284" s="33">
        <v>1947357.7544005881</v>
      </c>
      <c r="Z1284" s="144">
        <v>0</v>
      </c>
      <c r="AA1284" s="34">
        <v>216059.31501204849</v>
      </c>
      <c r="AB1284" s="34">
        <v>575657.16373658576</v>
      </c>
      <c r="AC1284" s="34">
        <v>263947.98</v>
      </c>
      <c r="AD1284" s="34">
        <v>36639.673932214035</v>
      </c>
      <c r="AE1284" s="34">
        <v>7128.05</v>
      </c>
      <c r="AF1284" s="34">
        <v>1099432.1826808483</v>
      </c>
      <c r="AG1284" s="136">
        <v>1330679</v>
      </c>
      <c r="AH1284" s="34">
        <v>1562897.6</v>
      </c>
      <c r="AI1284" s="34">
        <v>0</v>
      </c>
      <c r="AJ1284" s="34">
        <v>232218.6</v>
      </c>
      <c r="AK1284" s="34">
        <v>232218.6</v>
      </c>
      <c r="AL1284" s="34">
        <v>1330679</v>
      </c>
      <c r="AM1284" s="34">
        <v>1330679</v>
      </c>
      <c r="AN1284" s="34">
        <v>0</v>
      </c>
      <c r="AO1284" s="34">
        <v>1769032.3091489999</v>
      </c>
      <c r="AP1284" s="34">
        <v>1536813.7091489998</v>
      </c>
      <c r="AQ1284" s="34">
        <v>232218.60000000009</v>
      </c>
      <c r="AR1284" s="34">
        <v>-2473209</v>
      </c>
      <c r="AS1284" s="34">
        <v>0</v>
      </c>
    </row>
    <row r="1285" spans="2:45" s="1" customFormat="1" ht="14.25" x14ac:dyDescent="0.2">
      <c r="B1285" s="31" t="s">
        <v>4794</v>
      </c>
      <c r="C1285" s="32" t="s">
        <v>3743</v>
      </c>
      <c r="D1285" s="31" t="s">
        <v>3744</v>
      </c>
      <c r="E1285" s="31" t="s">
        <v>13</v>
      </c>
      <c r="F1285" s="31" t="s">
        <v>11</v>
      </c>
      <c r="G1285" s="31" t="s">
        <v>19</v>
      </c>
      <c r="H1285" s="31" t="s">
        <v>132</v>
      </c>
      <c r="I1285" s="31" t="s">
        <v>10</v>
      </c>
      <c r="J1285" s="31" t="s">
        <v>21</v>
      </c>
      <c r="K1285" s="31" t="s">
        <v>3745</v>
      </c>
      <c r="L1285" s="33">
        <v>64</v>
      </c>
      <c r="M1285" s="150">
        <v>10368.417799999999</v>
      </c>
      <c r="N1285" s="34">
        <v>-8777</v>
      </c>
      <c r="O1285" s="34">
        <v>8162.6897872215104</v>
      </c>
      <c r="P1285" s="30">
        <v>-1693.6982000000007</v>
      </c>
      <c r="Q1285" s="35">
        <v>630.63842399999999</v>
      </c>
      <c r="R1285" s="36">
        <v>1693.6982000000007</v>
      </c>
      <c r="S1285" s="36">
        <v>67.349790857168728</v>
      </c>
      <c r="T1285" s="36">
        <v>6280.7935772834198</v>
      </c>
      <c r="U1285" s="37">
        <v>8041.884933797236</v>
      </c>
      <c r="V1285" s="38">
        <v>8672.5233577972358</v>
      </c>
      <c r="W1285" s="34">
        <v>8672.5233577972358</v>
      </c>
      <c r="X1285" s="34">
        <v>7717.2632880786769</v>
      </c>
      <c r="Y1285" s="33">
        <v>955.26006971855895</v>
      </c>
      <c r="Z1285" s="144">
        <v>0</v>
      </c>
      <c r="AA1285" s="34">
        <v>974.37290721173258</v>
      </c>
      <c r="AB1285" s="34">
        <v>531.07983436313725</v>
      </c>
      <c r="AC1285" s="34">
        <v>830.06</v>
      </c>
      <c r="AD1285" s="34">
        <v>0</v>
      </c>
      <c r="AE1285" s="34">
        <v>0</v>
      </c>
      <c r="AF1285" s="34">
        <v>2335.5127415748698</v>
      </c>
      <c r="AG1285" s="136">
        <v>0</v>
      </c>
      <c r="AH1285" s="34">
        <v>1015.884</v>
      </c>
      <c r="AI1285" s="34">
        <v>0</v>
      </c>
      <c r="AJ1285" s="34">
        <v>389.90000000000003</v>
      </c>
      <c r="AK1285" s="34">
        <v>389.90000000000003</v>
      </c>
      <c r="AL1285" s="34">
        <v>0</v>
      </c>
      <c r="AM1285" s="34">
        <v>625.98399999999992</v>
      </c>
      <c r="AN1285" s="34">
        <v>625.98399999999992</v>
      </c>
      <c r="AO1285" s="34">
        <v>-1693.6982000000007</v>
      </c>
      <c r="AP1285" s="34">
        <v>-2709.5822000000007</v>
      </c>
      <c r="AQ1285" s="34">
        <v>1015.884</v>
      </c>
      <c r="AR1285" s="34">
        <v>-8777</v>
      </c>
      <c r="AS1285" s="34">
        <v>0</v>
      </c>
    </row>
    <row r="1286" spans="2:45" s="1" customFormat="1" ht="14.25" x14ac:dyDescent="0.2">
      <c r="B1286" s="31" t="s">
        <v>4794</v>
      </c>
      <c r="C1286" s="32" t="s">
        <v>1827</v>
      </c>
      <c r="D1286" s="31" t="s">
        <v>1828</v>
      </c>
      <c r="E1286" s="31" t="s">
        <v>13</v>
      </c>
      <c r="F1286" s="31" t="s">
        <v>11</v>
      </c>
      <c r="G1286" s="31" t="s">
        <v>19</v>
      </c>
      <c r="H1286" s="31" t="s">
        <v>132</v>
      </c>
      <c r="I1286" s="31" t="s">
        <v>10</v>
      </c>
      <c r="J1286" s="31" t="s">
        <v>21</v>
      </c>
      <c r="K1286" s="31" t="s">
        <v>1829</v>
      </c>
      <c r="L1286" s="33">
        <v>776</v>
      </c>
      <c r="M1286" s="150">
        <v>35190.962745000004</v>
      </c>
      <c r="N1286" s="34">
        <v>-10647</v>
      </c>
      <c r="O1286" s="34">
        <v>8561.9</v>
      </c>
      <c r="P1286" s="30">
        <v>30769.118745</v>
      </c>
      <c r="Q1286" s="35">
        <v>438.46875999999997</v>
      </c>
      <c r="R1286" s="36">
        <v>0</v>
      </c>
      <c r="S1286" s="36">
        <v>0</v>
      </c>
      <c r="T1286" s="36">
        <v>1552</v>
      </c>
      <c r="U1286" s="37">
        <v>1552.0083691650159</v>
      </c>
      <c r="V1286" s="38">
        <v>1990.4771291650159</v>
      </c>
      <c r="W1286" s="34">
        <v>32759.595874165017</v>
      </c>
      <c r="X1286" s="34">
        <v>0</v>
      </c>
      <c r="Y1286" s="33">
        <v>32759.595874165017</v>
      </c>
      <c r="Z1286" s="144">
        <v>0</v>
      </c>
      <c r="AA1286" s="34">
        <v>1248.8455901889688</v>
      </c>
      <c r="AB1286" s="34">
        <v>4459.9583163800125</v>
      </c>
      <c r="AC1286" s="34">
        <v>3252.77</v>
      </c>
      <c r="AD1286" s="34">
        <v>0</v>
      </c>
      <c r="AE1286" s="34">
        <v>0</v>
      </c>
      <c r="AF1286" s="34">
        <v>8961.5739065689813</v>
      </c>
      <c r="AG1286" s="136">
        <v>500</v>
      </c>
      <c r="AH1286" s="34">
        <v>9675.155999999999</v>
      </c>
      <c r="AI1286" s="34">
        <v>0</v>
      </c>
      <c r="AJ1286" s="34">
        <v>2085.1</v>
      </c>
      <c r="AK1286" s="34">
        <v>2085.1</v>
      </c>
      <c r="AL1286" s="34">
        <v>500</v>
      </c>
      <c r="AM1286" s="34">
        <v>7590.0559999999987</v>
      </c>
      <c r="AN1286" s="34">
        <v>7090.0559999999987</v>
      </c>
      <c r="AO1286" s="34">
        <v>30769.118745</v>
      </c>
      <c r="AP1286" s="34">
        <v>21593.962745000004</v>
      </c>
      <c r="AQ1286" s="34">
        <v>9175.1560000000027</v>
      </c>
      <c r="AR1286" s="34">
        <v>-10647</v>
      </c>
      <c r="AS1286" s="34">
        <v>0</v>
      </c>
    </row>
    <row r="1287" spans="2:45" s="1" customFormat="1" ht="14.25" x14ac:dyDescent="0.2">
      <c r="B1287" s="31" t="s">
        <v>4794</v>
      </c>
      <c r="C1287" s="32" t="s">
        <v>2694</v>
      </c>
      <c r="D1287" s="31" t="s">
        <v>2695</v>
      </c>
      <c r="E1287" s="31" t="s">
        <v>13</v>
      </c>
      <c r="F1287" s="31" t="s">
        <v>11</v>
      </c>
      <c r="G1287" s="31" t="s">
        <v>19</v>
      </c>
      <c r="H1287" s="31" t="s">
        <v>132</v>
      </c>
      <c r="I1287" s="31" t="s">
        <v>10</v>
      </c>
      <c r="J1287" s="31" t="s">
        <v>12</v>
      </c>
      <c r="K1287" s="31" t="s">
        <v>2696</v>
      </c>
      <c r="L1287" s="33">
        <v>3364</v>
      </c>
      <c r="M1287" s="150">
        <v>59842.782462000003</v>
      </c>
      <c r="N1287" s="34">
        <v>60396</v>
      </c>
      <c r="O1287" s="34">
        <v>0</v>
      </c>
      <c r="P1287" s="30">
        <v>151003.94246200001</v>
      </c>
      <c r="Q1287" s="35">
        <v>6783.6616000000004</v>
      </c>
      <c r="R1287" s="36">
        <v>0</v>
      </c>
      <c r="S1287" s="36">
        <v>4862.8285165732959</v>
      </c>
      <c r="T1287" s="36">
        <v>1865.1714834267041</v>
      </c>
      <c r="U1287" s="37">
        <v>6728.0362807617439</v>
      </c>
      <c r="V1287" s="38">
        <v>13511.697880761745</v>
      </c>
      <c r="W1287" s="34">
        <v>164515.64034276176</v>
      </c>
      <c r="X1287" s="34">
        <v>9117.8034685733146</v>
      </c>
      <c r="Y1287" s="33">
        <v>155397.83687418845</v>
      </c>
      <c r="Z1287" s="144">
        <v>0</v>
      </c>
      <c r="AA1287" s="34">
        <v>3043.7236294949344</v>
      </c>
      <c r="AB1287" s="34">
        <v>16287.160650518876</v>
      </c>
      <c r="AC1287" s="34">
        <v>14100.92</v>
      </c>
      <c r="AD1287" s="34">
        <v>1818.6781140000001</v>
      </c>
      <c r="AE1287" s="34">
        <v>0</v>
      </c>
      <c r="AF1287" s="34">
        <v>35250.482394013809</v>
      </c>
      <c r="AG1287" s="136">
        <v>21294</v>
      </c>
      <c r="AH1287" s="34">
        <v>37643.159999999996</v>
      </c>
      <c r="AI1287" s="34">
        <v>0</v>
      </c>
      <c r="AJ1287" s="34">
        <v>0</v>
      </c>
      <c r="AK1287" s="34">
        <v>0</v>
      </c>
      <c r="AL1287" s="34">
        <v>21294</v>
      </c>
      <c r="AM1287" s="34">
        <v>37643.159999999996</v>
      </c>
      <c r="AN1287" s="34">
        <v>16349.159999999996</v>
      </c>
      <c r="AO1287" s="34">
        <v>151003.94246200001</v>
      </c>
      <c r="AP1287" s="34">
        <v>134654.782462</v>
      </c>
      <c r="AQ1287" s="34">
        <v>16349.160000000003</v>
      </c>
      <c r="AR1287" s="34">
        <v>60396</v>
      </c>
      <c r="AS1287" s="34">
        <v>0</v>
      </c>
    </row>
    <row r="1288" spans="2:45" s="1" customFormat="1" ht="14.25" x14ac:dyDescent="0.2">
      <c r="B1288" s="31" t="s">
        <v>4794</v>
      </c>
      <c r="C1288" s="32" t="s">
        <v>3796</v>
      </c>
      <c r="D1288" s="31" t="s">
        <v>3797</v>
      </c>
      <c r="E1288" s="31" t="s">
        <v>13</v>
      </c>
      <c r="F1288" s="31" t="s">
        <v>11</v>
      </c>
      <c r="G1288" s="31" t="s">
        <v>19</v>
      </c>
      <c r="H1288" s="31" t="s">
        <v>132</v>
      </c>
      <c r="I1288" s="31" t="s">
        <v>10</v>
      </c>
      <c r="J1288" s="31" t="s">
        <v>12</v>
      </c>
      <c r="K1288" s="31" t="s">
        <v>3798</v>
      </c>
      <c r="L1288" s="33">
        <v>1537</v>
      </c>
      <c r="M1288" s="150">
        <v>31412.096644000001</v>
      </c>
      <c r="N1288" s="34">
        <v>-9065</v>
      </c>
      <c r="O1288" s="34">
        <v>929.48019089081686</v>
      </c>
      <c r="P1288" s="30">
        <v>33867.336308400001</v>
      </c>
      <c r="Q1288" s="35">
        <v>2190.4555610000002</v>
      </c>
      <c r="R1288" s="36">
        <v>0</v>
      </c>
      <c r="S1288" s="36">
        <v>1960.4013622864672</v>
      </c>
      <c r="T1288" s="36">
        <v>1113.5986377135328</v>
      </c>
      <c r="U1288" s="37">
        <v>3074.0165765549345</v>
      </c>
      <c r="V1288" s="38">
        <v>5264.4721375549343</v>
      </c>
      <c r="W1288" s="34">
        <v>39131.808445954935</v>
      </c>
      <c r="X1288" s="34">
        <v>3675.7525542864678</v>
      </c>
      <c r="Y1288" s="33">
        <v>35456.055891668468</v>
      </c>
      <c r="Z1288" s="144">
        <v>0</v>
      </c>
      <c r="AA1288" s="34">
        <v>838.32047491980757</v>
      </c>
      <c r="AB1288" s="34">
        <v>6126.6806138149204</v>
      </c>
      <c r="AC1288" s="34">
        <v>6725.33</v>
      </c>
      <c r="AD1288" s="34">
        <v>330</v>
      </c>
      <c r="AE1288" s="34">
        <v>0</v>
      </c>
      <c r="AF1288" s="34">
        <v>14020.331088734729</v>
      </c>
      <c r="AG1288" s="136">
        <v>18681</v>
      </c>
      <c r="AH1288" s="34">
        <v>20340.2396644</v>
      </c>
      <c r="AI1288" s="34">
        <v>1914</v>
      </c>
      <c r="AJ1288" s="34">
        <v>3141.2096644000003</v>
      </c>
      <c r="AK1288" s="34">
        <v>1227.2096644000003</v>
      </c>
      <c r="AL1288" s="34">
        <v>16767</v>
      </c>
      <c r="AM1288" s="34">
        <v>17199.03</v>
      </c>
      <c r="AN1288" s="34">
        <v>432.02999999999884</v>
      </c>
      <c r="AO1288" s="34">
        <v>33867.336308400001</v>
      </c>
      <c r="AP1288" s="34">
        <v>32208.096644000001</v>
      </c>
      <c r="AQ1288" s="34">
        <v>1659.2396643999964</v>
      </c>
      <c r="AR1288" s="34">
        <v>-9065</v>
      </c>
      <c r="AS1288" s="34">
        <v>0</v>
      </c>
    </row>
    <row r="1289" spans="2:45" s="1" customFormat="1" ht="14.25" x14ac:dyDescent="0.2">
      <c r="B1289" s="31" t="s">
        <v>4794</v>
      </c>
      <c r="C1289" s="32" t="s">
        <v>1752</v>
      </c>
      <c r="D1289" s="31" t="s">
        <v>1753</v>
      </c>
      <c r="E1289" s="31" t="s">
        <v>13</v>
      </c>
      <c r="F1289" s="31" t="s">
        <v>11</v>
      </c>
      <c r="G1289" s="31" t="s">
        <v>19</v>
      </c>
      <c r="H1289" s="31" t="s">
        <v>132</v>
      </c>
      <c r="I1289" s="31" t="s">
        <v>10</v>
      </c>
      <c r="J1289" s="31" t="s">
        <v>15</v>
      </c>
      <c r="K1289" s="31" t="s">
        <v>1754</v>
      </c>
      <c r="L1289" s="33">
        <v>39006</v>
      </c>
      <c r="M1289" s="150">
        <v>1770404.9514279999</v>
      </c>
      <c r="N1289" s="34">
        <v>-2020880</v>
      </c>
      <c r="O1289" s="34">
        <v>917424.06737790885</v>
      </c>
      <c r="P1289" s="30">
        <v>1000669.9514279999</v>
      </c>
      <c r="Q1289" s="35">
        <v>137249.88123999999</v>
      </c>
      <c r="R1289" s="36">
        <v>0</v>
      </c>
      <c r="S1289" s="36">
        <v>62274.22079088106</v>
      </c>
      <c r="T1289" s="36">
        <v>15737.77920911894</v>
      </c>
      <c r="U1289" s="37">
        <v>78012.420679962117</v>
      </c>
      <c r="V1289" s="38">
        <v>215262.3019199621</v>
      </c>
      <c r="W1289" s="34">
        <v>1215932.2533479619</v>
      </c>
      <c r="X1289" s="34">
        <v>116764.163982881</v>
      </c>
      <c r="Y1289" s="33">
        <v>1099168.0893650809</v>
      </c>
      <c r="Z1289" s="144">
        <v>0</v>
      </c>
      <c r="AA1289" s="34">
        <v>130166.3285168889</v>
      </c>
      <c r="AB1289" s="34">
        <v>403018.86043817236</v>
      </c>
      <c r="AC1289" s="34">
        <v>163501.96</v>
      </c>
      <c r="AD1289" s="34">
        <v>35333.336311012172</v>
      </c>
      <c r="AE1289" s="34">
        <v>7134.67</v>
      </c>
      <c r="AF1289" s="34">
        <v>739155.15526607342</v>
      </c>
      <c r="AG1289" s="136">
        <v>1640402</v>
      </c>
      <c r="AH1289" s="34">
        <v>1640402</v>
      </c>
      <c r="AI1289" s="34">
        <v>657375</v>
      </c>
      <c r="AJ1289" s="34">
        <v>657375</v>
      </c>
      <c r="AK1289" s="34">
        <v>0</v>
      </c>
      <c r="AL1289" s="34">
        <v>983027</v>
      </c>
      <c r="AM1289" s="34">
        <v>983027</v>
      </c>
      <c r="AN1289" s="34">
        <v>0</v>
      </c>
      <c r="AO1289" s="34">
        <v>1000669.9514279999</v>
      </c>
      <c r="AP1289" s="34">
        <v>1000669.9514279999</v>
      </c>
      <c r="AQ1289" s="34">
        <v>0</v>
      </c>
      <c r="AR1289" s="34">
        <v>-2020880</v>
      </c>
      <c r="AS1289" s="34">
        <v>0</v>
      </c>
    </row>
    <row r="1290" spans="2:45" s="1" customFormat="1" ht="14.25" x14ac:dyDescent="0.2">
      <c r="B1290" s="31" t="s">
        <v>4794</v>
      </c>
      <c r="C1290" s="32" t="s">
        <v>1895</v>
      </c>
      <c r="D1290" s="31" t="s">
        <v>1896</v>
      </c>
      <c r="E1290" s="31" t="s">
        <v>13</v>
      </c>
      <c r="F1290" s="31" t="s">
        <v>11</v>
      </c>
      <c r="G1290" s="31" t="s">
        <v>19</v>
      </c>
      <c r="H1290" s="31" t="s">
        <v>132</v>
      </c>
      <c r="I1290" s="31" t="s">
        <v>10</v>
      </c>
      <c r="J1290" s="31" t="s">
        <v>21</v>
      </c>
      <c r="K1290" s="31" t="s">
        <v>1897</v>
      </c>
      <c r="L1290" s="33">
        <v>120</v>
      </c>
      <c r="M1290" s="150">
        <v>3591.4322510000002</v>
      </c>
      <c r="N1290" s="34">
        <v>31868</v>
      </c>
      <c r="O1290" s="34">
        <v>0</v>
      </c>
      <c r="P1290" s="30">
        <v>27797.152251</v>
      </c>
      <c r="Q1290" s="35">
        <v>0</v>
      </c>
      <c r="R1290" s="36">
        <v>0</v>
      </c>
      <c r="S1290" s="36">
        <v>0</v>
      </c>
      <c r="T1290" s="36">
        <v>240</v>
      </c>
      <c r="U1290" s="37">
        <v>240.00129420077565</v>
      </c>
      <c r="V1290" s="38">
        <v>240.00129420077565</v>
      </c>
      <c r="W1290" s="34">
        <v>28037.153545200774</v>
      </c>
      <c r="X1290" s="34">
        <v>0</v>
      </c>
      <c r="Y1290" s="33">
        <v>28037.153545200774</v>
      </c>
      <c r="Z1290" s="144">
        <v>0</v>
      </c>
      <c r="AA1290" s="34">
        <v>1639.1663694553588</v>
      </c>
      <c r="AB1290" s="34">
        <v>1286.3977904267035</v>
      </c>
      <c r="AC1290" s="34">
        <v>725.52</v>
      </c>
      <c r="AD1290" s="34">
        <v>0</v>
      </c>
      <c r="AE1290" s="34">
        <v>0</v>
      </c>
      <c r="AF1290" s="34">
        <v>3651.0841598820621</v>
      </c>
      <c r="AG1290" s="136">
        <v>0</v>
      </c>
      <c r="AH1290" s="34">
        <v>1173.7199999999998</v>
      </c>
      <c r="AI1290" s="34">
        <v>0</v>
      </c>
      <c r="AJ1290" s="34">
        <v>0</v>
      </c>
      <c r="AK1290" s="34">
        <v>0</v>
      </c>
      <c r="AL1290" s="34">
        <v>0</v>
      </c>
      <c r="AM1290" s="34">
        <v>1173.7199999999998</v>
      </c>
      <c r="AN1290" s="34">
        <v>1173.7199999999998</v>
      </c>
      <c r="AO1290" s="34">
        <v>27797.152251</v>
      </c>
      <c r="AP1290" s="34">
        <v>26623.432250999998</v>
      </c>
      <c r="AQ1290" s="34">
        <v>1173.7200000000012</v>
      </c>
      <c r="AR1290" s="34">
        <v>31868</v>
      </c>
      <c r="AS1290" s="34">
        <v>0</v>
      </c>
    </row>
    <row r="1291" spans="2:45" s="1" customFormat="1" ht="14.25" x14ac:dyDescent="0.2">
      <c r="B1291" s="31" t="s">
        <v>4794</v>
      </c>
      <c r="C1291" s="32" t="s">
        <v>907</v>
      </c>
      <c r="D1291" s="31" t="s">
        <v>908</v>
      </c>
      <c r="E1291" s="31" t="s">
        <v>13</v>
      </c>
      <c r="F1291" s="31" t="s">
        <v>11</v>
      </c>
      <c r="G1291" s="31" t="s">
        <v>19</v>
      </c>
      <c r="H1291" s="31" t="s">
        <v>132</v>
      </c>
      <c r="I1291" s="31" t="s">
        <v>10</v>
      </c>
      <c r="J1291" s="31" t="s">
        <v>21</v>
      </c>
      <c r="K1291" s="31" t="s">
        <v>909</v>
      </c>
      <c r="L1291" s="33">
        <v>976</v>
      </c>
      <c r="M1291" s="150">
        <v>242312.8282742351</v>
      </c>
      <c r="N1291" s="34">
        <v>0</v>
      </c>
      <c r="O1291" s="34">
        <v>0</v>
      </c>
      <c r="P1291" s="30">
        <v>0</v>
      </c>
      <c r="Q1291" s="35">
        <v>15552.950563</v>
      </c>
      <c r="R1291" s="36">
        <v>0</v>
      </c>
      <c r="S1291" s="36">
        <v>853.59711657175637</v>
      </c>
      <c r="T1291" s="36">
        <v>1098.4028834282435</v>
      </c>
      <c r="U1291" s="37">
        <v>1952.0105261663086</v>
      </c>
      <c r="V1291" s="38">
        <v>17504.961089166311</v>
      </c>
      <c r="W1291" s="34">
        <v>17504.961089166311</v>
      </c>
      <c r="X1291" s="34">
        <v>1600.4945935717587</v>
      </c>
      <c r="Y1291" s="33">
        <v>15904.466495594552</v>
      </c>
      <c r="Z1291" s="144">
        <v>0</v>
      </c>
      <c r="AA1291" s="34">
        <v>1561.2463847425558</v>
      </c>
      <c r="AB1291" s="34">
        <v>6533.0724846730072</v>
      </c>
      <c r="AC1291" s="34">
        <v>4091.11</v>
      </c>
      <c r="AD1291" s="34">
        <v>1981.5</v>
      </c>
      <c r="AE1291" s="34">
        <v>534.78</v>
      </c>
      <c r="AF1291" s="34">
        <v>14701.708869415565</v>
      </c>
      <c r="AG1291" s="136">
        <v>0</v>
      </c>
      <c r="AH1291" s="34">
        <v>0</v>
      </c>
      <c r="AI1291" s="34">
        <v>0</v>
      </c>
      <c r="AJ1291" s="34">
        <v>0</v>
      </c>
      <c r="AK1291" s="34">
        <v>0</v>
      </c>
      <c r="AL1291" s="34">
        <v>0</v>
      </c>
      <c r="AM1291" s="34">
        <v>0</v>
      </c>
      <c r="AN1291" s="34">
        <v>0</v>
      </c>
      <c r="AO1291" s="34">
        <v>0</v>
      </c>
      <c r="AP1291" s="34">
        <v>0</v>
      </c>
      <c r="AQ1291" s="34">
        <v>0</v>
      </c>
      <c r="AR1291" s="34">
        <v>0</v>
      </c>
      <c r="AS1291" s="34">
        <v>0</v>
      </c>
    </row>
    <row r="1292" spans="2:45" s="1" customFormat="1" ht="14.25" x14ac:dyDescent="0.2">
      <c r="B1292" s="31" t="s">
        <v>4794</v>
      </c>
      <c r="C1292" s="32" t="s">
        <v>4563</v>
      </c>
      <c r="D1292" s="31" t="s">
        <v>4564</v>
      </c>
      <c r="E1292" s="31" t="s">
        <v>13</v>
      </c>
      <c r="F1292" s="31" t="s">
        <v>11</v>
      </c>
      <c r="G1292" s="31" t="s">
        <v>19</v>
      </c>
      <c r="H1292" s="31" t="s">
        <v>132</v>
      </c>
      <c r="I1292" s="31" t="s">
        <v>10</v>
      </c>
      <c r="J1292" s="31" t="s">
        <v>12</v>
      </c>
      <c r="K1292" s="31" t="s">
        <v>4565</v>
      </c>
      <c r="L1292" s="33">
        <v>1684</v>
      </c>
      <c r="M1292" s="150">
        <v>54348.552505</v>
      </c>
      <c r="N1292" s="34">
        <v>-72150</v>
      </c>
      <c r="O1292" s="34">
        <v>41558.033572646644</v>
      </c>
      <c r="P1292" s="30">
        <v>30472.352505000003</v>
      </c>
      <c r="Q1292" s="35">
        <v>5578.0344949999999</v>
      </c>
      <c r="R1292" s="36">
        <v>0</v>
      </c>
      <c r="S1292" s="36">
        <v>3787.9056308585973</v>
      </c>
      <c r="T1292" s="36">
        <v>7183.6217045892663</v>
      </c>
      <c r="U1292" s="37">
        <v>10971.586499444478</v>
      </c>
      <c r="V1292" s="38">
        <v>16549.620994444478</v>
      </c>
      <c r="W1292" s="34">
        <v>47021.973499444481</v>
      </c>
      <c r="X1292" s="34">
        <v>15924.387057505242</v>
      </c>
      <c r="Y1292" s="33">
        <v>31097.586441939238</v>
      </c>
      <c r="Z1292" s="144">
        <v>0</v>
      </c>
      <c r="AA1292" s="34">
        <v>2209.323375154856</v>
      </c>
      <c r="AB1292" s="34">
        <v>8342.1681927113605</v>
      </c>
      <c r="AC1292" s="34">
        <v>7058.84</v>
      </c>
      <c r="AD1292" s="34">
        <v>197.5</v>
      </c>
      <c r="AE1292" s="34">
        <v>0</v>
      </c>
      <c r="AF1292" s="34">
        <v>17807.831567866218</v>
      </c>
      <c r="AG1292" s="136">
        <v>77211</v>
      </c>
      <c r="AH1292" s="34">
        <v>80710.8</v>
      </c>
      <c r="AI1292" s="34">
        <v>0</v>
      </c>
      <c r="AJ1292" s="34">
        <v>3499.8</v>
      </c>
      <c r="AK1292" s="34">
        <v>3499.8</v>
      </c>
      <c r="AL1292" s="34">
        <v>77211</v>
      </c>
      <c r="AM1292" s="34">
        <v>77211</v>
      </c>
      <c r="AN1292" s="34">
        <v>0</v>
      </c>
      <c r="AO1292" s="34">
        <v>30472.352505000003</v>
      </c>
      <c r="AP1292" s="34">
        <v>26972.552505000003</v>
      </c>
      <c r="AQ1292" s="34">
        <v>3499.8000000000029</v>
      </c>
      <c r="AR1292" s="34">
        <v>-72150</v>
      </c>
      <c r="AS1292" s="34">
        <v>0</v>
      </c>
    </row>
    <row r="1293" spans="2:45" s="1" customFormat="1" ht="14.25" x14ac:dyDescent="0.2">
      <c r="B1293" s="31" t="s">
        <v>4794</v>
      </c>
      <c r="C1293" s="32" t="s">
        <v>4725</v>
      </c>
      <c r="D1293" s="31" t="s">
        <v>4726</v>
      </c>
      <c r="E1293" s="31" t="s">
        <v>13</v>
      </c>
      <c r="F1293" s="31" t="s">
        <v>11</v>
      </c>
      <c r="G1293" s="31" t="s">
        <v>19</v>
      </c>
      <c r="H1293" s="31" t="s">
        <v>132</v>
      </c>
      <c r="I1293" s="31" t="s">
        <v>10</v>
      </c>
      <c r="J1293" s="31" t="s">
        <v>21</v>
      </c>
      <c r="K1293" s="31" t="s">
        <v>4727</v>
      </c>
      <c r="L1293" s="33">
        <v>985</v>
      </c>
      <c r="M1293" s="150">
        <v>341068.89355799998</v>
      </c>
      <c r="N1293" s="34">
        <v>-66633</v>
      </c>
      <c r="O1293" s="34">
        <v>35390.0795449582</v>
      </c>
      <c r="P1293" s="30">
        <v>288836.17855799996</v>
      </c>
      <c r="Q1293" s="35">
        <v>27595.484543999999</v>
      </c>
      <c r="R1293" s="36">
        <v>0</v>
      </c>
      <c r="S1293" s="36">
        <v>634.07398285738645</v>
      </c>
      <c r="T1293" s="36">
        <v>1335.9260171426135</v>
      </c>
      <c r="U1293" s="37">
        <v>1970.0106232313669</v>
      </c>
      <c r="V1293" s="38">
        <v>29565.495167231365</v>
      </c>
      <c r="W1293" s="34">
        <v>318401.67372523132</v>
      </c>
      <c r="X1293" s="34">
        <v>1188.8887178574223</v>
      </c>
      <c r="Y1293" s="33">
        <v>317212.7850073739</v>
      </c>
      <c r="Z1293" s="144">
        <v>0</v>
      </c>
      <c r="AA1293" s="34">
        <v>0</v>
      </c>
      <c r="AB1293" s="34">
        <v>4377.5533490374373</v>
      </c>
      <c r="AC1293" s="34">
        <v>4339.71</v>
      </c>
      <c r="AD1293" s="34">
        <v>846.5</v>
      </c>
      <c r="AE1293" s="34">
        <v>0</v>
      </c>
      <c r="AF1293" s="34">
        <v>9563.7633490374374</v>
      </c>
      <c r="AG1293" s="136">
        <v>0</v>
      </c>
      <c r="AH1293" s="34">
        <v>14400.284999999998</v>
      </c>
      <c r="AI1293" s="34">
        <v>0</v>
      </c>
      <c r="AJ1293" s="34">
        <v>4766</v>
      </c>
      <c r="AK1293" s="34">
        <v>4766</v>
      </c>
      <c r="AL1293" s="34">
        <v>0</v>
      </c>
      <c r="AM1293" s="34">
        <v>9634.284999999998</v>
      </c>
      <c r="AN1293" s="34">
        <v>9634.284999999998</v>
      </c>
      <c r="AO1293" s="34">
        <v>288836.17855799996</v>
      </c>
      <c r="AP1293" s="34">
        <v>274435.89355799998</v>
      </c>
      <c r="AQ1293" s="34">
        <v>14400.284999999974</v>
      </c>
      <c r="AR1293" s="34">
        <v>-66633</v>
      </c>
      <c r="AS1293" s="34">
        <v>0</v>
      </c>
    </row>
    <row r="1294" spans="2:45" s="1" customFormat="1" ht="14.25" x14ac:dyDescent="0.2">
      <c r="B1294" s="31" t="s">
        <v>4794</v>
      </c>
      <c r="C1294" s="32" t="s">
        <v>2637</v>
      </c>
      <c r="D1294" s="31" t="s">
        <v>2638</v>
      </c>
      <c r="E1294" s="31" t="s">
        <v>13</v>
      </c>
      <c r="F1294" s="31" t="s">
        <v>11</v>
      </c>
      <c r="G1294" s="31" t="s">
        <v>19</v>
      </c>
      <c r="H1294" s="31" t="s">
        <v>132</v>
      </c>
      <c r="I1294" s="31" t="s">
        <v>10</v>
      </c>
      <c r="J1294" s="31" t="s">
        <v>21</v>
      </c>
      <c r="K1294" s="31" t="s">
        <v>2639</v>
      </c>
      <c r="L1294" s="33">
        <v>474</v>
      </c>
      <c r="M1294" s="150">
        <v>27712.542316000003</v>
      </c>
      <c r="N1294" s="34">
        <v>-34271</v>
      </c>
      <c r="O1294" s="34">
        <v>32709.671758857181</v>
      </c>
      <c r="P1294" s="30">
        <v>-4196.3636839999981</v>
      </c>
      <c r="Q1294" s="35">
        <v>1638.1901600000001</v>
      </c>
      <c r="R1294" s="36">
        <v>4196.3636839999981</v>
      </c>
      <c r="S1294" s="36">
        <v>388.31184914300627</v>
      </c>
      <c r="T1294" s="36">
        <v>26176.741063714486</v>
      </c>
      <c r="U1294" s="37">
        <v>30761.582477895907</v>
      </c>
      <c r="V1294" s="38">
        <v>32399.772637895905</v>
      </c>
      <c r="W1294" s="34">
        <v>32399.772637895905</v>
      </c>
      <c r="X1294" s="34">
        <v>32139.339184000186</v>
      </c>
      <c r="Y1294" s="33">
        <v>260.43345389571914</v>
      </c>
      <c r="Z1294" s="144">
        <v>0</v>
      </c>
      <c r="AA1294" s="34">
        <v>711.48764540218303</v>
      </c>
      <c r="AB1294" s="34">
        <v>2122.8336327771667</v>
      </c>
      <c r="AC1294" s="34">
        <v>1986.87</v>
      </c>
      <c r="AD1294" s="34">
        <v>138.5</v>
      </c>
      <c r="AE1294" s="34">
        <v>0</v>
      </c>
      <c r="AF1294" s="34">
        <v>4959.6912781793499</v>
      </c>
      <c r="AG1294" s="136">
        <v>0</v>
      </c>
      <c r="AH1294" s="34">
        <v>5663.0939999999991</v>
      </c>
      <c r="AI1294" s="34">
        <v>0</v>
      </c>
      <c r="AJ1294" s="34">
        <v>1026.9000000000001</v>
      </c>
      <c r="AK1294" s="34">
        <v>1026.9000000000001</v>
      </c>
      <c r="AL1294" s="34">
        <v>0</v>
      </c>
      <c r="AM1294" s="34">
        <v>4636.1939999999995</v>
      </c>
      <c r="AN1294" s="34">
        <v>4636.1939999999995</v>
      </c>
      <c r="AO1294" s="34">
        <v>-4196.3636839999981</v>
      </c>
      <c r="AP1294" s="34">
        <v>-9859.4576839999972</v>
      </c>
      <c r="AQ1294" s="34">
        <v>5663.0939999999991</v>
      </c>
      <c r="AR1294" s="34">
        <v>-34271</v>
      </c>
      <c r="AS1294" s="34">
        <v>0</v>
      </c>
    </row>
    <row r="1295" spans="2:45" s="1" customFormat="1" ht="14.25" x14ac:dyDescent="0.2">
      <c r="B1295" s="31" t="s">
        <v>4794</v>
      </c>
      <c r="C1295" s="32" t="s">
        <v>1247</v>
      </c>
      <c r="D1295" s="31" t="s">
        <v>1248</v>
      </c>
      <c r="E1295" s="31" t="s">
        <v>13</v>
      </c>
      <c r="F1295" s="31" t="s">
        <v>11</v>
      </c>
      <c r="G1295" s="31" t="s">
        <v>19</v>
      </c>
      <c r="H1295" s="31" t="s">
        <v>132</v>
      </c>
      <c r="I1295" s="31" t="s">
        <v>10</v>
      </c>
      <c r="J1295" s="31" t="s">
        <v>21</v>
      </c>
      <c r="K1295" s="31" t="s">
        <v>1249</v>
      </c>
      <c r="L1295" s="33">
        <v>391</v>
      </c>
      <c r="M1295" s="150">
        <v>18104.148463000001</v>
      </c>
      <c r="N1295" s="34">
        <v>-4976</v>
      </c>
      <c r="O1295" s="34">
        <v>3352.7164326380325</v>
      </c>
      <c r="P1295" s="30">
        <v>16523.048462999999</v>
      </c>
      <c r="Q1295" s="35">
        <v>483.11109599999997</v>
      </c>
      <c r="R1295" s="36">
        <v>0</v>
      </c>
      <c r="S1295" s="36">
        <v>241.02238400009259</v>
      </c>
      <c r="T1295" s="36">
        <v>540.97761599990736</v>
      </c>
      <c r="U1295" s="37">
        <v>782.0042169375273</v>
      </c>
      <c r="V1295" s="38">
        <v>1265.1153129375273</v>
      </c>
      <c r="W1295" s="34">
        <v>17788.163775937526</v>
      </c>
      <c r="X1295" s="34">
        <v>451.91697000008935</v>
      </c>
      <c r="Y1295" s="33">
        <v>17336.246805937437</v>
      </c>
      <c r="Z1295" s="144">
        <v>0</v>
      </c>
      <c r="AA1295" s="34">
        <v>568.00700970399009</v>
      </c>
      <c r="AB1295" s="34">
        <v>2388.3219078176126</v>
      </c>
      <c r="AC1295" s="34">
        <v>2572.08</v>
      </c>
      <c r="AD1295" s="34">
        <v>0</v>
      </c>
      <c r="AE1295" s="34">
        <v>0</v>
      </c>
      <c r="AF1295" s="34">
        <v>5528.4089175216031</v>
      </c>
      <c r="AG1295" s="136">
        <v>5332</v>
      </c>
      <c r="AH1295" s="34">
        <v>5390.9</v>
      </c>
      <c r="AI1295" s="34">
        <v>123</v>
      </c>
      <c r="AJ1295" s="34">
        <v>181.9</v>
      </c>
      <c r="AK1295" s="34">
        <v>58.900000000000006</v>
      </c>
      <c r="AL1295" s="34">
        <v>5209</v>
      </c>
      <c r="AM1295" s="34">
        <v>5209</v>
      </c>
      <c r="AN1295" s="34">
        <v>0</v>
      </c>
      <c r="AO1295" s="34">
        <v>16523.048462999999</v>
      </c>
      <c r="AP1295" s="34">
        <v>16464.148462999998</v>
      </c>
      <c r="AQ1295" s="34">
        <v>58.900000000001455</v>
      </c>
      <c r="AR1295" s="34">
        <v>-4976</v>
      </c>
      <c r="AS1295" s="34">
        <v>0</v>
      </c>
    </row>
    <row r="1296" spans="2:45" s="1" customFormat="1" ht="14.25" x14ac:dyDescent="0.2">
      <c r="B1296" s="31" t="s">
        <v>4794</v>
      </c>
      <c r="C1296" s="32" t="s">
        <v>4722</v>
      </c>
      <c r="D1296" s="31" t="s">
        <v>4723</v>
      </c>
      <c r="E1296" s="31" t="s">
        <v>13</v>
      </c>
      <c r="F1296" s="31" t="s">
        <v>11</v>
      </c>
      <c r="G1296" s="31" t="s">
        <v>19</v>
      </c>
      <c r="H1296" s="31" t="s">
        <v>132</v>
      </c>
      <c r="I1296" s="31" t="s">
        <v>10</v>
      </c>
      <c r="J1296" s="31" t="s">
        <v>12</v>
      </c>
      <c r="K1296" s="31" t="s">
        <v>4724</v>
      </c>
      <c r="L1296" s="33">
        <v>1715</v>
      </c>
      <c r="M1296" s="150">
        <v>56247.500763999997</v>
      </c>
      <c r="N1296" s="34">
        <v>-48462</v>
      </c>
      <c r="O1296" s="34">
        <v>15709.046574974969</v>
      </c>
      <c r="P1296" s="30">
        <v>32400.250763999997</v>
      </c>
      <c r="Q1296" s="35">
        <v>3862.8469850000001</v>
      </c>
      <c r="R1296" s="36">
        <v>0</v>
      </c>
      <c r="S1296" s="36">
        <v>1574.2481200006046</v>
      </c>
      <c r="T1296" s="36">
        <v>1855.7518799993954</v>
      </c>
      <c r="U1296" s="37">
        <v>3430.0184962860853</v>
      </c>
      <c r="V1296" s="38">
        <v>7292.8654812860859</v>
      </c>
      <c r="W1296" s="34">
        <v>39693.116245286081</v>
      </c>
      <c r="X1296" s="34">
        <v>2951.7152250006111</v>
      </c>
      <c r="Y1296" s="33">
        <v>36741.40102028547</v>
      </c>
      <c r="Z1296" s="144">
        <v>0</v>
      </c>
      <c r="AA1296" s="34">
        <v>4786.9937513063142</v>
      </c>
      <c r="AB1296" s="34">
        <v>9669.1964307846065</v>
      </c>
      <c r="AC1296" s="34">
        <v>7188.79</v>
      </c>
      <c r="AD1296" s="34">
        <v>1735.5</v>
      </c>
      <c r="AE1296" s="34">
        <v>0</v>
      </c>
      <c r="AF1296" s="34">
        <v>23380.48018209092</v>
      </c>
      <c r="AG1296" s="136">
        <v>0</v>
      </c>
      <c r="AH1296" s="34">
        <v>24614.75</v>
      </c>
      <c r="AI1296" s="34">
        <v>0</v>
      </c>
      <c r="AJ1296" s="34">
        <v>5423.9000000000005</v>
      </c>
      <c r="AK1296" s="34">
        <v>5423.9000000000005</v>
      </c>
      <c r="AL1296" s="34">
        <v>0</v>
      </c>
      <c r="AM1296" s="34">
        <v>19190.849999999999</v>
      </c>
      <c r="AN1296" s="34">
        <v>19190.849999999999</v>
      </c>
      <c r="AO1296" s="34">
        <v>32400.250763999997</v>
      </c>
      <c r="AP1296" s="34">
        <v>7785.5007639999967</v>
      </c>
      <c r="AQ1296" s="34">
        <v>24614.75</v>
      </c>
      <c r="AR1296" s="34">
        <v>-48462</v>
      </c>
      <c r="AS1296" s="34">
        <v>0</v>
      </c>
    </row>
    <row r="1297" spans="2:45" s="1" customFormat="1" ht="14.25" x14ac:dyDescent="0.2">
      <c r="B1297" s="31" t="s">
        <v>4794</v>
      </c>
      <c r="C1297" s="32" t="s">
        <v>3126</v>
      </c>
      <c r="D1297" s="31" t="s">
        <v>3127</v>
      </c>
      <c r="E1297" s="31" t="s">
        <v>13</v>
      </c>
      <c r="F1297" s="31" t="s">
        <v>11</v>
      </c>
      <c r="G1297" s="31" t="s">
        <v>19</v>
      </c>
      <c r="H1297" s="31" t="s">
        <v>132</v>
      </c>
      <c r="I1297" s="31" t="s">
        <v>10</v>
      </c>
      <c r="J1297" s="31" t="s">
        <v>12</v>
      </c>
      <c r="K1297" s="31" t="s">
        <v>3128</v>
      </c>
      <c r="L1297" s="33">
        <v>3133</v>
      </c>
      <c r="M1297" s="150">
        <v>88136.465626000005</v>
      </c>
      <c r="N1297" s="34">
        <v>-79140</v>
      </c>
      <c r="O1297" s="34">
        <v>68739.69735433998</v>
      </c>
      <c r="P1297" s="30">
        <v>46275.112188600004</v>
      </c>
      <c r="Q1297" s="35">
        <v>3332.376647</v>
      </c>
      <c r="R1297" s="36">
        <v>0</v>
      </c>
      <c r="S1297" s="36">
        <v>2037.1358708579253</v>
      </c>
      <c r="T1297" s="36">
        <v>17312.739450441353</v>
      </c>
      <c r="U1297" s="37">
        <v>19349.979665564482</v>
      </c>
      <c r="V1297" s="38">
        <v>22682.356312564483</v>
      </c>
      <c r="W1297" s="34">
        <v>68957.468501164491</v>
      </c>
      <c r="X1297" s="34">
        <v>24734.332163597908</v>
      </c>
      <c r="Y1297" s="33">
        <v>44223.136337566582</v>
      </c>
      <c r="Z1297" s="144">
        <v>0</v>
      </c>
      <c r="AA1297" s="34">
        <v>3363.46373937201</v>
      </c>
      <c r="AB1297" s="34">
        <v>10369.972340877601</v>
      </c>
      <c r="AC1297" s="34">
        <v>13132.64</v>
      </c>
      <c r="AD1297" s="34">
        <v>1377.8763458799999</v>
      </c>
      <c r="AE1297" s="34">
        <v>166.5</v>
      </c>
      <c r="AF1297" s="34">
        <v>28410.452426129606</v>
      </c>
      <c r="AG1297" s="136">
        <v>40998</v>
      </c>
      <c r="AH1297" s="34">
        <v>49811.646562599999</v>
      </c>
      <c r="AI1297" s="34">
        <v>0</v>
      </c>
      <c r="AJ1297" s="34">
        <v>8813.6465626000008</v>
      </c>
      <c r="AK1297" s="34">
        <v>8813.6465626000008</v>
      </c>
      <c r="AL1297" s="34">
        <v>40998</v>
      </c>
      <c r="AM1297" s="34">
        <v>40998</v>
      </c>
      <c r="AN1297" s="34">
        <v>0</v>
      </c>
      <c r="AO1297" s="34">
        <v>46275.112188600004</v>
      </c>
      <c r="AP1297" s="34">
        <v>37461.465626000005</v>
      </c>
      <c r="AQ1297" s="34">
        <v>8813.646562599999</v>
      </c>
      <c r="AR1297" s="34">
        <v>-79140</v>
      </c>
      <c r="AS1297" s="34">
        <v>0</v>
      </c>
    </row>
    <row r="1298" spans="2:45" s="1" customFormat="1" ht="14.25" x14ac:dyDescent="0.2">
      <c r="B1298" s="31" t="s">
        <v>4794</v>
      </c>
      <c r="C1298" s="32" t="s">
        <v>466</v>
      </c>
      <c r="D1298" s="31" t="s">
        <v>467</v>
      </c>
      <c r="E1298" s="31" t="s">
        <v>13</v>
      </c>
      <c r="F1298" s="31" t="s">
        <v>11</v>
      </c>
      <c r="G1298" s="31" t="s">
        <v>19</v>
      </c>
      <c r="H1298" s="31" t="s">
        <v>55</v>
      </c>
      <c r="I1298" s="31" t="s">
        <v>10</v>
      </c>
      <c r="J1298" s="31" t="s">
        <v>21</v>
      </c>
      <c r="K1298" s="31" t="s">
        <v>468</v>
      </c>
      <c r="L1298" s="33">
        <v>286</v>
      </c>
      <c r="M1298" s="150">
        <v>17242.017319000002</v>
      </c>
      <c r="N1298" s="34">
        <v>-5910</v>
      </c>
      <c r="O1298" s="34">
        <v>4623.2</v>
      </c>
      <c r="P1298" s="30">
        <v>-4825.1826809999984</v>
      </c>
      <c r="Q1298" s="35">
        <v>461.953036</v>
      </c>
      <c r="R1298" s="36">
        <v>4825.1826809999984</v>
      </c>
      <c r="S1298" s="36">
        <v>0</v>
      </c>
      <c r="T1298" s="36">
        <v>3244.9236946917727</v>
      </c>
      <c r="U1298" s="37">
        <v>8070.1498937664837</v>
      </c>
      <c r="V1298" s="38">
        <v>8532.1029297664845</v>
      </c>
      <c r="W1298" s="34">
        <v>8532.1029297664845</v>
      </c>
      <c r="X1298" s="34">
        <v>4161.246963999999</v>
      </c>
      <c r="Y1298" s="33">
        <v>4370.8559657664855</v>
      </c>
      <c r="Z1298" s="144">
        <v>0</v>
      </c>
      <c r="AA1298" s="34">
        <v>2057.8430919834668</v>
      </c>
      <c r="AB1298" s="34">
        <v>2303.8115301061803</v>
      </c>
      <c r="AC1298" s="34">
        <v>2738.67</v>
      </c>
      <c r="AD1298" s="34">
        <v>0</v>
      </c>
      <c r="AE1298" s="34">
        <v>0</v>
      </c>
      <c r="AF1298" s="34">
        <v>7100.3246220896472</v>
      </c>
      <c r="AG1298" s="136">
        <v>11258</v>
      </c>
      <c r="AH1298" s="34">
        <v>12544.8</v>
      </c>
      <c r="AI1298" s="34">
        <v>0</v>
      </c>
      <c r="AJ1298" s="34">
        <v>1286.8000000000002</v>
      </c>
      <c r="AK1298" s="34">
        <v>1286.8000000000002</v>
      </c>
      <c r="AL1298" s="34">
        <v>11258</v>
      </c>
      <c r="AM1298" s="34">
        <v>11258</v>
      </c>
      <c r="AN1298" s="34">
        <v>0</v>
      </c>
      <c r="AO1298" s="34">
        <v>-4825.1826809999984</v>
      </c>
      <c r="AP1298" s="34">
        <v>-6111.9826809999986</v>
      </c>
      <c r="AQ1298" s="34">
        <v>1286.8000000000002</v>
      </c>
      <c r="AR1298" s="34">
        <v>-5910</v>
      </c>
      <c r="AS1298" s="34">
        <v>0</v>
      </c>
    </row>
    <row r="1299" spans="2:45" s="1" customFormat="1" ht="14.25" x14ac:dyDescent="0.2">
      <c r="B1299" s="31" t="s">
        <v>4794</v>
      </c>
      <c r="C1299" s="32" t="s">
        <v>2111</v>
      </c>
      <c r="D1299" s="31" t="s">
        <v>2112</v>
      </c>
      <c r="E1299" s="31" t="s">
        <v>13</v>
      </c>
      <c r="F1299" s="31" t="s">
        <v>11</v>
      </c>
      <c r="G1299" s="31" t="s">
        <v>19</v>
      </c>
      <c r="H1299" s="31" t="s">
        <v>55</v>
      </c>
      <c r="I1299" s="31" t="s">
        <v>10</v>
      </c>
      <c r="J1299" s="31" t="s">
        <v>12</v>
      </c>
      <c r="K1299" s="31" t="s">
        <v>2113</v>
      </c>
      <c r="L1299" s="33">
        <v>3001</v>
      </c>
      <c r="M1299" s="150">
        <v>77613.720656000005</v>
      </c>
      <c r="N1299" s="34">
        <v>-19316</v>
      </c>
      <c r="O1299" s="34">
        <v>11303.560309853303</v>
      </c>
      <c r="P1299" s="30">
        <v>66472.720656000005</v>
      </c>
      <c r="Q1299" s="35">
        <v>1017.106166</v>
      </c>
      <c r="R1299" s="36">
        <v>0</v>
      </c>
      <c r="S1299" s="36">
        <v>0</v>
      </c>
      <c r="T1299" s="36">
        <v>6002</v>
      </c>
      <c r="U1299" s="37">
        <v>6002.0323658043981</v>
      </c>
      <c r="V1299" s="38">
        <v>7019.1385318043976</v>
      </c>
      <c r="W1299" s="34">
        <v>73491.859187804395</v>
      </c>
      <c r="X1299" s="34">
        <v>0</v>
      </c>
      <c r="Y1299" s="33">
        <v>73491.859187804395</v>
      </c>
      <c r="Z1299" s="144">
        <v>0</v>
      </c>
      <c r="AA1299" s="34">
        <v>3424.2254190426197</v>
      </c>
      <c r="AB1299" s="34">
        <v>11249.596903096386</v>
      </c>
      <c r="AC1299" s="34">
        <v>12579.33</v>
      </c>
      <c r="AD1299" s="34">
        <v>1405.6079624499998</v>
      </c>
      <c r="AE1299" s="34">
        <v>1046.93</v>
      </c>
      <c r="AF1299" s="34">
        <v>29705.690284589007</v>
      </c>
      <c r="AG1299" s="136">
        <v>51430</v>
      </c>
      <c r="AH1299" s="34">
        <v>54030</v>
      </c>
      <c r="AI1299" s="34">
        <v>0</v>
      </c>
      <c r="AJ1299" s="34">
        <v>2600</v>
      </c>
      <c r="AK1299" s="34">
        <v>2600</v>
      </c>
      <c r="AL1299" s="34">
        <v>51430</v>
      </c>
      <c r="AM1299" s="34">
        <v>51430</v>
      </c>
      <c r="AN1299" s="34">
        <v>0</v>
      </c>
      <c r="AO1299" s="34">
        <v>66472.720656000005</v>
      </c>
      <c r="AP1299" s="34">
        <v>63872.720656000005</v>
      </c>
      <c r="AQ1299" s="34">
        <v>2600</v>
      </c>
      <c r="AR1299" s="34">
        <v>-19316</v>
      </c>
      <c r="AS1299" s="34">
        <v>0</v>
      </c>
    </row>
    <row r="1300" spans="2:45" s="1" customFormat="1" ht="14.25" x14ac:dyDescent="0.2">
      <c r="B1300" s="31" t="s">
        <v>4794</v>
      </c>
      <c r="C1300" s="32" t="s">
        <v>3569</v>
      </c>
      <c r="D1300" s="31" t="s">
        <v>3570</v>
      </c>
      <c r="E1300" s="31" t="s">
        <v>13</v>
      </c>
      <c r="F1300" s="31" t="s">
        <v>11</v>
      </c>
      <c r="G1300" s="31" t="s">
        <v>19</v>
      </c>
      <c r="H1300" s="31" t="s">
        <v>55</v>
      </c>
      <c r="I1300" s="31" t="s">
        <v>10</v>
      </c>
      <c r="J1300" s="31" t="s">
        <v>21</v>
      </c>
      <c r="K1300" s="31" t="s">
        <v>3571</v>
      </c>
      <c r="L1300" s="33">
        <v>587</v>
      </c>
      <c r="M1300" s="150">
        <v>20900.730922999999</v>
      </c>
      <c r="N1300" s="34">
        <v>-3492</v>
      </c>
      <c r="O1300" s="34">
        <v>1575.1498549513174</v>
      </c>
      <c r="P1300" s="30">
        <v>10187.730922999999</v>
      </c>
      <c r="Q1300" s="35">
        <v>531.05062999999996</v>
      </c>
      <c r="R1300" s="36">
        <v>0</v>
      </c>
      <c r="S1300" s="36">
        <v>0</v>
      </c>
      <c r="T1300" s="36">
        <v>1174</v>
      </c>
      <c r="U1300" s="37">
        <v>1174.0063307987941</v>
      </c>
      <c r="V1300" s="38">
        <v>1705.0569607987941</v>
      </c>
      <c r="W1300" s="34">
        <v>11892.787883798794</v>
      </c>
      <c r="X1300" s="34">
        <v>0</v>
      </c>
      <c r="Y1300" s="33">
        <v>11892.787883798794</v>
      </c>
      <c r="Z1300" s="144">
        <v>0</v>
      </c>
      <c r="AA1300" s="34">
        <v>2734.9555011357961</v>
      </c>
      <c r="AB1300" s="34">
        <v>3761.8916324597744</v>
      </c>
      <c r="AC1300" s="34">
        <v>3169.24</v>
      </c>
      <c r="AD1300" s="34">
        <v>3257</v>
      </c>
      <c r="AE1300" s="34">
        <v>0</v>
      </c>
      <c r="AF1300" s="34">
        <v>12923.087133595571</v>
      </c>
      <c r="AG1300" s="136">
        <v>13058</v>
      </c>
      <c r="AH1300" s="34">
        <v>13390</v>
      </c>
      <c r="AI1300" s="34">
        <v>0</v>
      </c>
      <c r="AJ1300" s="34">
        <v>332</v>
      </c>
      <c r="AK1300" s="34">
        <v>332</v>
      </c>
      <c r="AL1300" s="34">
        <v>13058</v>
      </c>
      <c r="AM1300" s="34">
        <v>13058</v>
      </c>
      <c r="AN1300" s="34">
        <v>0</v>
      </c>
      <c r="AO1300" s="34">
        <v>10187.730922999999</v>
      </c>
      <c r="AP1300" s="34">
        <v>9855.7309229999992</v>
      </c>
      <c r="AQ1300" s="34">
        <v>332</v>
      </c>
      <c r="AR1300" s="34">
        <v>-3492</v>
      </c>
      <c r="AS1300" s="34">
        <v>0</v>
      </c>
    </row>
    <row r="1301" spans="2:45" s="1" customFormat="1" ht="14.25" x14ac:dyDescent="0.2">
      <c r="B1301" s="31" t="s">
        <v>4794</v>
      </c>
      <c r="C1301" s="32" t="s">
        <v>3892</v>
      </c>
      <c r="D1301" s="31" t="s">
        <v>3893</v>
      </c>
      <c r="E1301" s="31" t="s">
        <v>13</v>
      </c>
      <c r="F1301" s="31" t="s">
        <v>11</v>
      </c>
      <c r="G1301" s="31" t="s">
        <v>19</v>
      </c>
      <c r="H1301" s="31" t="s">
        <v>55</v>
      </c>
      <c r="I1301" s="31" t="s">
        <v>10</v>
      </c>
      <c r="J1301" s="31" t="s">
        <v>12</v>
      </c>
      <c r="K1301" s="31" t="s">
        <v>3894</v>
      </c>
      <c r="L1301" s="33">
        <v>1543</v>
      </c>
      <c r="M1301" s="150">
        <v>252694.98974300001</v>
      </c>
      <c r="N1301" s="34">
        <v>-237015.5</v>
      </c>
      <c r="O1301" s="34">
        <v>121210.17849603946</v>
      </c>
      <c r="P1301" s="30">
        <v>51750.489743000013</v>
      </c>
      <c r="Q1301" s="35">
        <v>14108.413657999999</v>
      </c>
      <c r="R1301" s="36">
        <v>0</v>
      </c>
      <c r="S1301" s="36">
        <v>5024.3725154305002</v>
      </c>
      <c r="T1301" s="36">
        <v>48705.555416164636</v>
      </c>
      <c r="U1301" s="37">
        <v>53730.217670405153</v>
      </c>
      <c r="V1301" s="38">
        <v>67838.631328405158</v>
      </c>
      <c r="W1301" s="34">
        <v>119589.12107140517</v>
      </c>
      <c r="X1301" s="34">
        <v>69168.299512469966</v>
      </c>
      <c r="Y1301" s="33">
        <v>50420.821558935211</v>
      </c>
      <c r="Z1301" s="144">
        <v>0</v>
      </c>
      <c r="AA1301" s="34">
        <v>8463.4345032834517</v>
      </c>
      <c r="AB1301" s="34">
        <v>40464.398300469649</v>
      </c>
      <c r="AC1301" s="34">
        <v>6467.81</v>
      </c>
      <c r="AD1301" s="34">
        <v>10378.268746525</v>
      </c>
      <c r="AE1301" s="34">
        <v>9793.07</v>
      </c>
      <c r="AF1301" s="34">
        <v>75566.981550278113</v>
      </c>
      <c r="AG1301" s="136">
        <v>85538</v>
      </c>
      <c r="AH1301" s="34">
        <v>85538</v>
      </c>
      <c r="AI1301" s="34">
        <v>12813</v>
      </c>
      <c r="AJ1301" s="34">
        <v>12813</v>
      </c>
      <c r="AK1301" s="34">
        <v>0</v>
      </c>
      <c r="AL1301" s="34">
        <v>72725</v>
      </c>
      <c r="AM1301" s="34">
        <v>72725</v>
      </c>
      <c r="AN1301" s="34">
        <v>0</v>
      </c>
      <c r="AO1301" s="34">
        <v>51750.489743000013</v>
      </c>
      <c r="AP1301" s="34">
        <v>51750.489743000013</v>
      </c>
      <c r="AQ1301" s="34">
        <v>0</v>
      </c>
      <c r="AR1301" s="34">
        <v>-237015.5</v>
      </c>
      <c r="AS1301" s="34">
        <v>0</v>
      </c>
    </row>
    <row r="1302" spans="2:45" s="1" customFormat="1" ht="14.25" x14ac:dyDescent="0.2">
      <c r="B1302" s="31" t="s">
        <v>4794</v>
      </c>
      <c r="C1302" s="32" t="s">
        <v>1436</v>
      </c>
      <c r="D1302" s="31" t="s">
        <v>1437</v>
      </c>
      <c r="E1302" s="31" t="s">
        <v>13</v>
      </c>
      <c r="F1302" s="31" t="s">
        <v>11</v>
      </c>
      <c r="G1302" s="31" t="s">
        <v>19</v>
      </c>
      <c r="H1302" s="31" t="s">
        <v>55</v>
      </c>
      <c r="I1302" s="31" t="s">
        <v>10</v>
      </c>
      <c r="J1302" s="31" t="s">
        <v>12</v>
      </c>
      <c r="K1302" s="31" t="s">
        <v>1438</v>
      </c>
      <c r="L1302" s="33">
        <v>3251</v>
      </c>
      <c r="M1302" s="150">
        <v>99580.114260999995</v>
      </c>
      <c r="N1302" s="34">
        <v>-37477</v>
      </c>
      <c r="O1302" s="34">
        <v>15687.696589367302</v>
      </c>
      <c r="P1302" s="30">
        <v>112261.71426099999</v>
      </c>
      <c r="Q1302" s="35">
        <v>5758.5224820000003</v>
      </c>
      <c r="R1302" s="36">
        <v>0</v>
      </c>
      <c r="S1302" s="36">
        <v>0</v>
      </c>
      <c r="T1302" s="36">
        <v>6502</v>
      </c>
      <c r="U1302" s="37">
        <v>6502.0350620560139</v>
      </c>
      <c r="V1302" s="38">
        <v>12260.557544056013</v>
      </c>
      <c r="W1302" s="34">
        <v>124522.27180505599</v>
      </c>
      <c r="X1302" s="34">
        <v>-1.4551920000000001E-11</v>
      </c>
      <c r="Y1302" s="33">
        <v>124522.27180505601</v>
      </c>
      <c r="Z1302" s="144">
        <v>0</v>
      </c>
      <c r="AA1302" s="34">
        <v>6355.7779204368126</v>
      </c>
      <c r="AB1302" s="34">
        <v>18441.289420816523</v>
      </c>
      <c r="AC1302" s="34">
        <v>13627.26</v>
      </c>
      <c r="AD1302" s="34">
        <v>1866</v>
      </c>
      <c r="AE1302" s="34">
        <v>597.54</v>
      </c>
      <c r="AF1302" s="34">
        <v>40887.867341253339</v>
      </c>
      <c r="AG1302" s="136">
        <v>54718</v>
      </c>
      <c r="AH1302" s="34">
        <v>59000.6</v>
      </c>
      <c r="AI1302" s="34">
        <v>0</v>
      </c>
      <c r="AJ1302" s="34">
        <v>4282.6000000000004</v>
      </c>
      <c r="AK1302" s="34">
        <v>4282.6000000000004</v>
      </c>
      <c r="AL1302" s="34">
        <v>54718</v>
      </c>
      <c r="AM1302" s="34">
        <v>54718</v>
      </c>
      <c r="AN1302" s="34">
        <v>0</v>
      </c>
      <c r="AO1302" s="34">
        <v>112261.71426099999</v>
      </c>
      <c r="AP1302" s="34">
        <v>107979.11426099998</v>
      </c>
      <c r="AQ1302" s="34">
        <v>4282.6000000000058</v>
      </c>
      <c r="AR1302" s="34">
        <v>-37477</v>
      </c>
      <c r="AS1302" s="34">
        <v>0</v>
      </c>
    </row>
    <row r="1303" spans="2:45" s="1" customFormat="1" ht="14.25" x14ac:dyDescent="0.2">
      <c r="B1303" s="31" t="s">
        <v>4794</v>
      </c>
      <c r="C1303" s="32" t="s">
        <v>2959</v>
      </c>
      <c r="D1303" s="31" t="s">
        <v>2960</v>
      </c>
      <c r="E1303" s="31" t="s">
        <v>13</v>
      </c>
      <c r="F1303" s="31" t="s">
        <v>11</v>
      </c>
      <c r="G1303" s="31" t="s">
        <v>19</v>
      </c>
      <c r="H1303" s="31" t="s">
        <v>55</v>
      </c>
      <c r="I1303" s="31" t="s">
        <v>10</v>
      </c>
      <c r="J1303" s="31" t="s">
        <v>21</v>
      </c>
      <c r="K1303" s="31" t="s">
        <v>2961</v>
      </c>
      <c r="L1303" s="33">
        <v>116</v>
      </c>
      <c r="M1303" s="150">
        <v>7431.9104319999988</v>
      </c>
      <c r="N1303" s="34">
        <v>-1205</v>
      </c>
      <c r="O1303" s="34">
        <v>461.80895679999992</v>
      </c>
      <c r="P1303" s="30">
        <v>-2387.3025248000013</v>
      </c>
      <c r="Q1303" s="35">
        <v>0</v>
      </c>
      <c r="R1303" s="36">
        <v>2387.3025248000013</v>
      </c>
      <c r="S1303" s="36">
        <v>0</v>
      </c>
      <c r="T1303" s="36">
        <v>266.31119318248739</v>
      </c>
      <c r="U1303" s="37">
        <v>2653.6280276030393</v>
      </c>
      <c r="V1303" s="38">
        <v>2653.6280276030393</v>
      </c>
      <c r="W1303" s="34">
        <v>2653.6280276030393</v>
      </c>
      <c r="X1303" s="34">
        <v>461.80895680000003</v>
      </c>
      <c r="Y1303" s="33">
        <v>2191.8190708030393</v>
      </c>
      <c r="Z1303" s="144">
        <v>0</v>
      </c>
      <c r="AA1303" s="34">
        <v>2734.3794030003701</v>
      </c>
      <c r="AB1303" s="34">
        <v>446.68863082352698</v>
      </c>
      <c r="AC1303" s="34">
        <v>795.99</v>
      </c>
      <c r="AD1303" s="34">
        <v>0</v>
      </c>
      <c r="AE1303" s="34">
        <v>0</v>
      </c>
      <c r="AF1303" s="34">
        <v>3977.0580338238969</v>
      </c>
      <c r="AG1303" s="136">
        <v>0</v>
      </c>
      <c r="AH1303" s="34">
        <v>1877.7870431999997</v>
      </c>
      <c r="AI1303" s="34">
        <v>0</v>
      </c>
      <c r="AJ1303" s="34">
        <v>743.19104319999997</v>
      </c>
      <c r="AK1303" s="34">
        <v>743.19104319999997</v>
      </c>
      <c r="AL1303" s="34">
        <v>0</v>
      </c>
      <c r="AM1303" s="34">
        <v>1134.5959999999998</v>
      </c>
      <c r="AN1303" s="34">
        <v>1134.5959999999998</v>
      </c>
      <c r="AO1303" s="34">
        <v>-2387.3025248000013</v>
      </c>
      <c r="AP1303" s="34">
        <v>-4265.0895680000012</v>
      </c>
      <c r="AQ1303" s="34">
        <v>1877.7870431999997</v>
      </c>
      <c r="AR1303" s="34">
        <v>-1205</v>
      </c>
      <c r="AS1303" s="34">
        <v>0</v>
      </c>
    </row>
    <row r="1304" spans="2:45" s="1" customFormat="1" ht="14.25" x14ac:dyDescent="0.2">
      <c r="B1304" s="31" t="s">
        <v>4794</v>
      </c>
      <c r="C1304" s="32" t="s">
        <v>4784</v>
      </c>
      <c r="D1304" s="31" t="s">
        <v>4785</v>
      </c>
      <c r="E1304" s="31" t="s">
        <v>13</v>
      </c>
      <c r="F1304" s="31" t="s">
        <v>11</v>
      </c>
      <c r="G1304" s="31" t="s">
        <v>19</v>
      </c>
      <c r="H1304" s="31" t="s">
        <v>55</v>
      </c>
      <c r="I1304" s="31" t="s">
        <v>10</v>
      </c>
      <c r="J1304" s="31" t="s">
        <v>12</v>
      </c>
      <c r="K1304" s="31" t="s">
        <v>4786</v>
      </c>
      <c r="L1304" s="33">
        <v>4070</v>
      </c>
      <c r="M1304" s="150">
        <v>120817.729207</v>
      </c>
      <c r="N1304" s="34">
        <v>-46648</v>
      </c>
      <c r="O1304" s="34">
        <v>20855.804879028095</v>
      </c>
      <c r="P1304" s="30">
        <v>194707.729207</v>
      </c>
      <c r="Q1304" s="35">
        <v>5520.4559499999996</v>
      </c>
      <c r="R1304" s="36">
        <v>0</v>
      </c>
      <c r="S1304" s="36">
        <v>1811.4084605721243</v>
      </c>
      <c r="T1304" s="36">
        <v>6328.5915394278754</v>
      </c>
      <c r="U1304" s="37">
        <v>8140.0438949763075</v>
      </c>
      <c r="V1304" s="38">
        <v>13660.499844976308</v>
      </c>
      <c r="W1304" s="34">
        <v>208368.22905197629</v>
      </c>
      <c r="X1304" s="34">
        <v>3396.3908635721018</v>
      </c>
      <c r="Y1304" s="33">
        <v>204971.83818840419</v>
      </c>
      <c r="Z1304" s="144">
        <v>0</v>
      </c>
      <c r="AA1304" s="34">
        <v>7408.9427300372345</v>
      </c>
      <c r="AB1304" s="34">
        <v>25798.403633970498</v>
      </c>
      <c r="AC1304" s="34">
        <v>17060.27</v>
      </c>
      <c r="AD1304" s="34">
        <v>6401.3060795687397</v>
      </c>
      <c r="AE1304" s="34">
        <v>3146.87</v>
      </c>
      <c r="AF1304" s="34">
        <v>59815.792443576473</v>
      </c>
      <c r="AG1304" s="136">
        <v>148494</v>
      </c>
      <c r="AH1304" s="34">
        <v>152750</v>
      </c>
      <c r="AI1304" s="34">
        <v>0</v>
      </c>
      <c r="AJ1304" s="34">
        <v>4256</v>
      </c>
      <c r="AK1304" s="34">
        <v>4256</v>
      </c>
      <c r="AL1304" s="34">
        <v>148494</v>
      </c>
      <c r="AM1304" s="34">
        <v>148494</v>
      </c>
      <c r="AN1304" s="34">
        <v>0</v>
      </c>
      <c r="AO1304" s="34">
        <v>194707.729207</v>
      </c>
      <c r="AP1304" s="34">
        <v>190451.729207</v>
      </c>
      <c r="AQ1304" s="34">
        <v>4256</v>
      </c>
      <c r="AR1304" s="34">
        <v>-98530</v>
      </c>
      <c r="AS1304" s="34">
        <v>51882</v>
      </c>
    </row>
    <row r="1305" spans="2:45" s="1" customFormat="1" ht="14.25" x14ac:dyDescent="0.2">
      <c r="B1305" s="31" t="s">
        <v>4794</v>
      </c>
      <c r="C1305" s="32" t="s">
        <v>2117</v>
      </c>
      <c r="D1305" s="31" t="s">
        <v>2118</v>
      </c>
      <c r="E1305" s="31" t="s">
        <v>13</v>
      </c>
      <c r="F1305" s="31" t="s">
        <v>11</v>
      </c>
      <c r="G1305" s="31" t="s">
        <v>19</v>
      </c>
      <c r="H1305" s="31" t="s">
        <v>55</v>
      </c>
      <c r="I1305" s="31" t="s">
        <v>10</v>
      </c>
      <c r="J1305" s="31" t="s">
        <v>12</v>
      </c>
      <c r="K1305" s="31" t="s">
        <v>2119</v>
      </c>
      <c r="L1305" s="33">
        <v>1293</v>
      </c>
      <c r="M1305" s="150">
        <v>76108.981011000011</v>
      </c>
      <c r="N1305" s="34">
        <v>-50172</v>
      </c>
      <c r="O1305" s="34">
        <v>20652.88314404248</v>
      </c>
      <c r="P1305" s="30">
        <v>55350.181011000008</v>
      </c>
      <c r="Q1305" s="35">
        <v>2485.4929179999999</v>
      </c>
      <c r="R1305" s="36">
        <v>0</v>
      </c>
      <c r="S1305" s="36">
        <v>742.48442057171371</v>
      </c>
      <c r="T1305" s="36">
        <v>1843.5155794282864</v>
      </c>
      <c r="U1305" s="37">
        <v>2586.0139450133574</v>
      </c>
      <c r="V1305" s="38">
        <v>5071.5068630133574</v>
      </c>
      <c r="W1305" s="34">
        <v>60421.687874013369</v>
      </c>
      <c r="X1305" s="34">
        <v>1392.1582885717144</v>
      </c>
      <c r="Y1305" s="33">
        <v>59029.529585441654</v>
      </c>
      <c r="Z1305" s="144">
        <v>0</v>
      </c>
      <c r="AA1305" s="34">
        <v>1225.8555379011887</v>
      </c>
      <c r="AB1305" s="34">
        <v>5552.5630135344354</v>
      </c>
      <c r="AC1305" s="34">
        <v>11063.21</v>
      </c>
      <c r="AD1305" s="34">
        <v>1935.0627419281248</v>
      </c>
      <c r="AE1305" s="34">
        <v>401.19</v>
      </c>
      <c r="AF1305" s="34">
        <v>20177.881293363749</v>
      </c>
      <c r="AG1305" s="136">
        <v>27208</v>
      </c>
      <c r="AH1305" s="34">
        <v>29413.200000000001</v>
      </c>
      <c r="AI1305" s="34">
        <v>0</v>
      </c>
      <c r="AJ1305" s="34">
        <v>2205.2000000000003</v>
      </c>
      <c r="AK1305" s="34">
        <v>2205.2000000000003</v>
      </c>
      <c r="AL1305" s="34">
        <v>27208</v>
      </c>
      <c r="AM1305" s="34">
        <v>27208</v>
      </c>
      <c r="AN1305" s="34">
        <v>0</v>
      </c>
      <c r="AO1305" s="34">
        <v>55350.181011000008</v>
      </c>
      <c r="AP1305" s="34">
        <v>53144.981011000011</v>
      </c>
      <c r="AQ1305" s="34">
        <v>2205.1999999999971</v>
      </c>
      <c r="AR1305" s="34">
        <v>-50907</v>
      </c>
      <c r="AS1305" s="34">
        <v>735</v>
      </c>
    </row>
    <row r="1306" spans="2:45" s="1" customFormat="1" ht="14.25" x14ac:dyDescent="0.2">
      <c r="B1306" s="31" t="s">
        <v>4794</v>
      </c>
      <c r="C1306" s="32" t="s">
        <v>322</v>
      </c>
      <c r="D1306" s="31" t="s">
        <v>323</v>
      </c>
      <c r="E1306" s="31" t="s">
        <v>13</v>
      </c>
      <c r="F1306" s="31" t="s">
        <v>11</v>
      </c>
      <c r="G1306" s="31" t="s">
        <v>19</v>
      </c>
      <c r="H1306" s="31" t="s">
        <v>55</v>
      </c>
      <c r="I1306" s="31" t="s">
        <v>10</v>
      </c>
      <c r="J1306" s="31" t="s">
        <v>12</v>
      </c>
      <c r="K1306" s="31" t="s">
        <v>324</v>
      </c>
      <c r="L1306" s="33">
        <v>4160</v>
      </c>
      <c r="M1306" s="150">
        <v>480751.40830500005</v>
      </c>
      <c r="N1306" s="34">
        <v>-2017</v>
      </c>
      <c r="O1306" s="34">
        <v>0</v>
      </c>
      <c r="P1306" s="30">
        <v>495664.40830500005</v>
      </c>
      <c r="Q1306" s="35">
        <v>18231.540997</v>
      </c>
      <c r="R1306" s="36">
        <v>0</v>
      </c>
      <c r="S1306" s="36">
        <v>8122.8473965745479</v>
      </c>
      <c r="T1306" s="36">
        <v>197.15260342545207</v>
      </c>
      <c r="U1306" s="37">
        <v>8320.0448656268891</v>
      </c>
      <c r="V1306" s="38">
        <v>26551.585862626889</v>
      </c>
      <c r="W1306" s="34">
        <v>522215.99416762695</v>
      </c>
      <c r="X1306" s="34">
        <v>15230.338868574589</v>
      </c>
      <c r="Y1306" s="33">
        <v>506985.65529905236</v>
      </c>
      <c r="Z1306" s="144">
        <v>194566.60142518397</v>
      </c>
      <c r="AA1306" s="34">
        <v>191311.69955795759</v>
      </c>
      <c r="AB1306" s="34">
        <v>76247.523902540896</v>
      </c>
      <c r="AC1306" s="34">
        <v>17437.53</v>
      </c>
      <c r="AD1306" s="34">
        <v>25858.517318452119</v>
      </c>
      <c r="AE1306" s="34">
        <v>114763.68</v>
      </c>
      <c r="AF1306" s="34">
        <v>620185.55220413464</v>
      </c>
      <c r="AG1306" s="136">
        <v>130896</v>
      </c>
      <c r="AH1306" s="34">
        <v>130896</v>
      </c>
      <c r="AI1306" s="34">
        <v>16125</v>
      </c>
      <c r="AJ1306" s="34">
        <v>16125</v>
      </c>
      <c r="AK1306" s="34">
        <v>0</v>
      </c>
      <c r="AL1306" s="34">
        <v>114771</v>
      </c>
      <c r="AM1306" s="34">
        <v>114771</v>
      </c>
      <c r="AN1306" s="34">
        <v>0</v>
      </c>
      <c r="AO1306" s="34">
        <v>495664.40830500005</v>
      </c>
      <c r="AP1306" s="34">
        <v>495664.40830500005</v>
      </c>
      <c r="AQ1306" s="34">
        <v>0</v>
      </c>
      <c r="AR1306" s="34">
        <v>-2017</v>
      </c>
      <c r="AS1306" s="34">
        <v>0</v>
      </c>
    </row>
    <row r="1307" spans="2:45" s="1" customFormat="1" ht="14.25" x14ac:dyDescent="0.2">
      <c r="B1307" s="31" t="s">
        <v>4794</v>
      </c>
      <c r="C1307" s="32" t="s">
        <v>289</v>
      </c>
      <c r="D1307" s="31" t="s">
        <v>290</v>
      </c>
      <c r="E1307" s="31" t="s">
        <v>13</v>
      </c>
      <c r="F1307" s="31" t="s">
        <v>11</v>
      </c>
      <c r="G1307" s="31" t="s">
        <v>19</v>
      </c>
      <c r="H1307" s="31" t="s">
        <v>55</v>
      </c>
      <c r="I1307" s="31" t="s">
        <v>10</v>
      </c>
      <c r="J1307" s="31" t="s">
        <v>12</v>
      </c>
      <c r="K1307" s="31" t="s">
        <v>291</v>
      </c>
      <c r="L1307" s="33">
        <v>1986</v>
      </c>
      <c r="M1307" s="150">
        <v>152232.02114</v>
      </c>
      <c r="N1307" s="34">
        <v>-267583</v>
      </c>
      <c r="O1307" s="34">
        <v>228504.65580595811</v>
      </c>
      <c r="P1307" s="30">
        <v>67261.021139999997</v>
      </c>
      <c r="Q1307" s="35">
        <v>9804.1514490000009</v>
      </c>
      <c r="R1307" s="36">
        <v>0</v>
      </c>
      <c r="S1307" s="36">
        <v>0</v>
      </c>
      <c r="T1307" s="36">
        <v>125621.37121612167</v>
      </c>
      <c r="U1307" s="37">
        <v>125622.04862977195</v>
      </c>
      <c r="V1307" s="38">
        <v>135426.20007877194</v>
      </c>
      <c r="W1307" s="34">
        <v>202687.22121877194</v>
      </c>
      <c r="X1307" s="34">
        <v>151439.48321695812</v>
      </c>
      <c r="Y1307" s="33">
        <v>51247.738001813806</v>
      </c>
      <c r="Z1307" s="144">
        <v>0</v>
      </c>
      <c r="AA1307" s="34">
        <v>1499.259984394223</v>
      </c>
      <c r="AB1307" s="34">
        <v>11425.196072803828</v>
      </c>
      <c r="AC1307" s="34">
        <v>13560.49</v>
      </c>
      <c r="AD1307" s="34">
        <v>969.10047929999996</v>
      </c>
      <c r="AE1307" s="34">
        <v>0</v>
      </c>
      <c r="AF1307" s="34">
        <v>27454.046536498052</v>
      </c>
      <c r="AG1307" s="136">
        <v>177712</v>
      </c>
      <c r="AH1307" s="34">
        <v>182612</v>
      </c>
      <c r="AI1307" s="34">
        <v>0</v>
      </c>
      <c r="AJ1307" s="34">
        <v>4900</v>
      </c>
      <c r="AK1307" s="34">
        <v>4900</v>
      </c>
      <c r="AL1307" s="34">
        <v>177712</v>
      </c>
      <c r="AM1307" s="34">
        <v>177712</v>
      </c>
      <c r="AN1307" s="34">
        <v>0</v>
      </c>
      <c r="AO1307" s="34">
        <v>67261.021139999997</v>
      </c>
      <c r="AP1307" s="34">
        <v>62361.021139999997</v>
      </c>
      <c r="AQ1307" s="34">
        <v>4900</v>
      </c>
      <c r="AR1307" s="34">
        <v>-267583</v>
      </c>
      <c r="AS1307" s="34">
        <v>0</v>
      </c>
    </row>
    <row r="1308" spans="2:45" s="1" customFormat="1" ht="14.25" x14ac:dyDescent="0.2">
      <c r="B1308" s="31" t="s">
        <v>4794</v>
      </c>
      <c r="C1308" s="32" t="s">
        <v>1577</v>
      </c>
      <c r="D1308" s="31" t="s">
        <v>1578</v>
      </c>
      <c r="E1308" s="31" t="s">
        <v>13</v>
      </c>
      <c r="F1308" s="31" t="s">
        <v>11</v>
      </c>
      <c r="G1308" s="31" t="s">
        <v>19</v>
      </c>
      <c r="H1308" s="31" t="s">
        <v>55</v>
      </c>
      <c r="I1308" s="31" t="s">
        <v>10</v>
      </c>
      <c r="J1308" s="31" t="s">
        <v>12</v>
      </c>
      <c r="K1308" s="31" t="s">
        <v>1579</v>
      </c>
      <c r="L1308" s="33">
        <v>1083</v>
      </c>
      <c r="M1308" s="150">
        <v>45693.465465000001</v>
      </c>
      <c r="N1308" s="34">
        <v>-35420</v>
      </c>
      <c r="O1308" s="34">
        <v>28370.819204475629</v>
      </c>
      <c r="P1308" s="30">
        <v>34244.065465</v>
      </c>
      <c r="Q1308" s="35">
        <v>3463.0038850000001</v>
      </c>
      <c r="R1308" s="36">
        <v>0</v>
      </c>
      <c r="S1308" s="36">
        <v>281.18619085725084</v>
      </c>
      <c r="T1308" s="36">
        <v>1884.8138091427491</v>
      </c>
      <c r="U1308" s="37">
        <v>2166.0116801620002</v>
      </c>
      <c r="V1308" s="38">
        <v>5629.0155651620007</v>
      </c>
      <c r="W1308" s="34">
        <v>39873.081030162</v>
      </c>
      <c r="X1308" s="34">
        <v>527.22410785725515</v>
      </c>
      <c r="Y1308" s="33">
        <v>39345.856922304745</v>
      </c>
      <c r="Z1308" s="144">
        <v>0</v>
      </c>
      <c r="AA1308" s="34">
        <v>1178.0889623028804</v>
      </c>
      <c r="AB1308" s="34">
        <v>6632.9245507703354</v>
      </c>
      <c r="AC1308" s="34">
        <v>5490.9800000000005</v>
      </c>
      <c r="AD1308" s="34">
        <v>763.28009640000005</v>
      </c>
      <c r="AE1308" s="34">
        <v>0</v>
      </c>
      <c r="AF1308" s="34">
        <v>14065.273609473215</v>
      </c>
      <c r="AG1308" s="136">
        <v>29190</v>
      </c>
      <c r="AH1308" s="34">
        <v>33298.6</v>
      </c>
      <c r="AI1308" s="34">
        <v>0</v>
      </c>
      <c r="AJ1308" s="34">
        <v>4108.6000000000004</v>
      </c>
      <c r="AK1308" s="34">
        <v>4108.6000000000004</v>
      </c>
      <c r="AL1308" s="34">
        <v>29190</v>
      </c>
      <c r="AM1308" s="34">
        <v>29190</v>
      </c>
      <c r="AN1308" s="34">
        <v>0</v>
      </c>
      <c r="AO1308" s="34">
        <v>34244.065465</v>
      </c>
      <c r="AP1308" s="34">
        <v>30135.465465000001</v>
      </c>
      <c r="AQ1308" s="34">
        <v>4108.5999999999985</v>
      </c>
      <c r="AR1308" s="34">
        <v>-35420</v>
      </c>
      <c r="AS1308" s="34">
        <v>0</v>
      </c>
    </row>
    <row r="1309" spans="2:45" s="1" customFormat="1" ht="14.25" x14ac:dyDescent="0.2">
      <c r="B1309" s="31" t="s">
        <v>4794</v>
      </c>
      <c r="C1309" s="32" t="s">
        <v>1445</v>
      </c>
      <c r="D1309" s="31" t="s">
        <v>1446</v>
      </c>
      <c r="E1309" s="31" t="s">
        <v>13</v>
      </c>
      <c r="F1309" s="31" t="s">
        <v>11</v>
      </c>
      <c r="G1309" s="31" t="s">
        <v>19</v>
      </c>
      <c r="H1309" s="31" t="s">
        <v>55</v>
      </c>
      <c r="I1309" s="31" t="s">
        <v>10</v>
      </c>
      <c r="J1309" s="31" t="s">
        <v>21</v>
      </c>
      <c r="K1309" s="31" t="s">
        <v>1447</v>
      </c>
      <c r="L1309" s="33">
        <v>930</v>
      </c>
      <c r="M1309" s="150">
        <v>132090.11759799998</v>
      </c>
      <c r="N1309" s="34">
        <v>-49416</v>
      </c>
      <c r="O1309" s="34">
        <v>30220.305705430459</v>
      </c>
      <c r="P1309" s="30">
        <v>135430.12935779997</v>
      </c>
      <c r="Q1309" s="35">
        <v>2357.3559409999998</v>
      </c>
      <c r="R1309" s="36">
        <v>0</v>
      </c>
      <c r="S1309" s="36">
        <v>0</v>
      </c>
      <c r="T1309" s="36">
        <v>1860</v>
      </c>
      <c r="U1309" s="37">
        <v>1860.0100300560111</v>
      </c>
      <c r="V1309" s="38">
        <v>4217.3659710560114</v>
      </c>
      <c r="W1309" s="34">
        <v>139647.49532885599</v>
      </c>
      <c r="X1309" s="34">
        <v>2.9103829999999999E-11</v>
      </c>
      <c r="Y1309" s="33">
        <v>139647.49532885596</v>
      </c>
      <c r="Z1309" s="144">
        <v>0</v>
      </c>
      <c r="AA1309" s="34">
        <v>9495.6597767315379</v>
      </c>
      <c r="AB1309" s="34">
        <v>13313.161247754038</v>
      </c>
      <c r="AC1309" s="34">
        <v>7651.63</v>
      </c>
      <c r="AD1309" s="34">
        <v>7409.5</v>
      </c>
      <c r="AE1309" s="34">
        <v>5086.3100000000004</v>
      </c>
      <c r="AF1309" s="34">
        <v>42956.261024485575</v>
      </c>
      <c r="AG1309" s="136">
        <v>45125</v>
      </c>
      <c r="AH1309" s="34">
        <v>58334.0117598</v>
      </c>
      <c r="AI1309" s="34">
        <v>0</v>
      </c>
      <c r="AJ1309" s="34">
        <v>13209.0117598</v>
      </c>
      <c r="AK1309" s="34">
        <v>13209.0117598</v>
      </c>
      <c r="AL1309" s="34">
        <v>45125</v>
      </c>
      <c r="AM1309" s="34">
        <v>45125</v>
      </c>
      <c r="AN1309" s="34">
        <v>0</v>
      </c>
      <c r="AO1309" s="34">
        <v>135430.12935779997</v>
      </c>
      <c r="AP1309" s="34">
        <v>122221.11759799998</v>
      </c>
      <c r="AQ1309" s="34">
        <v>13209.011759799992</v>
      </c>
      <c r="AR1309" s="34">
        <v>-49416</v>
      </c>
      <c r="AS1309" s="34">
        <v>0</v>
      </c>
    </row>
    <row r="1310" spans="2:45" s="1" customFormat="1" ht="14.25" x14ac:dyDescent="0.2">
      <c r="B1310" s="31" t="s">
        <v>4794</v>
      </c>
      <c r="C1310" s="32" t="s">
        <v>3290</v>
      </c>
      <c r="D1310" s="31" t="s">
        <v>3291</v>
      </c>
      <c r="E1310" s="31" t="s">
        <v>13</v>
      </c>
      <c r="F1310" s="31" t="s">
        <v>11</v>
      </c>
      <c r="G1310" s="31" t="s">
        <v>19</v>
      </c>
      <c r="H1310" s="31" t="s">
        <v>55</v>
      </c>
      <c r="I1310" s="31" t="s">
        <v>10</v>
      </c>
      <c r="J1310" s="31" t="s">
        <v>12</v>
      </c>
      <c r="K1310" s="31" t="s">
        <v>3292</v>
      </c>
      <c r="L1310" s="33">
        <v>1367</v>
      </c>
      <c r="M1310" s="150">
        <v>88564.191896999997</v>
      </c>
      <c r="N1310" s="34">
        <v>28462.400000000001</v>
      </c>
      <c r="O1310" s="34">
        <v>0</v>
      </c>
      <c r="P1310" s="30">
        <v>132322.32189700002</v>
      </c>
      <c r="Q1310" s="35">
        <v>2362.8671639999998</v>
      </c>
      <c r="R1310" s="36">
        <v>0</v>
      </c>
      <c r="S1310" s="36">
        <v>2654.3402582867334</v>
      </c>
      <c r="T1310" s="36">
        <v>79.659741713266612</v>
      </c>
      <c r="U1310" s="37">
        <v>2734.0147431038358</v>
      </c>
      <c r="V1310" s="38">
        <v>5096.8819071038361</v>
      </c>
      <c r="W1310" s="34">
        <v>137419.20380410386</v>
      </c>
      <c r="X1310" s="34">
        <v>4976.8879842867318</v>
      </c>
      <c r="Y1310" s="33">
        <v>132442.31581981713</v>
      </c>
      <c r="Z1310" s="144">
        <v>0</v>
      </c>
      <c r="AA1310" s="34">
        <v>2707.2960673800039</v>
      </c>
      <c r="AB1310" s="34">
        <v>10253.054533375351</v>
      </c>
      <c r="AC1310" s="34">
        <v>18562.27</v>
      </c>
      <c r="AD1310" s="34">
        <v>3637.9818808</v>
      </c>
      <c r="AE1310" s="34">
        <v>4598.5600000000004</v>
      </c>
      <c r="AF1310" s="34">
        <v>39759.162481555351</v>
      </c>
      <c r="AG1310" s="136">
        <v>1775</v>
      </c>
      <c r="AH1310" s="34">
        <v>15296.73</v>
      </c>
      <c r="AI1310" s="34">
        <v>0</v>
      </c>
      <c r="AJ1310" s="34">
        <v>0</v>
      </c>
      <c r="AK1310" s="34">
        <v>0</v>
      </c>
      <c r="AL1310" s="34">
        <v>1775</v>
      </c>
      <c r="AM1310" s="34">
        <v>15296.73</v>
      </c>
      <c r="AN1310" s="34">
        <v>13521.73</v>
      </c>
      <c r="AO1310" s="34">
        <v>132322.32189700002</v>
      </c>
      <c r="AP1310" s="34">
        <v>118800.59189700002</v>
      </c>
      <c r="AQ1310" s="34">
        <v>13521.73000000001</v>
      </c>
      <c r="AR1310" s="34">
        <v>25206</v>
      </c>
      <c r="AS1310" s="34">
        <v>3256.4000000000015</v>
      </c>
    </row>
    <row r="1311" spans="2:45" s="1" customFormat="1" ht="14.25" x14ac:dyDescent="0.2">
      <c r="B1311" s="31" t="s">
        <v>4794</v>
      </c>
      <c r="C1311" s="32" t="s">
        <v>3299</v>
      </c>
      <c r="D1311" s="31" t="s">
        <v>3300</v>
      </c>
      <c r="E1311" s="31" t="s">
        <v>13</v>
      </c>
      <c r="F1311" s="31" t="s">
        <v>11</v>
      </c>
      <c r="G1311" s="31" t="s">
        <v>19</v>
      </c>
      <c r="H1311" s="31" t="s">
        <v>55</v>
      </c>
      <c r="I1311" s="31" t="s">
        <v>10</v>
      </c>
      <c r="J1311" s="31" t="s">
        <v>21</v>
      </c>
      <c r="K1311" s="31" t="s">
        <v>3301</v>
      </c>
      <c r="L1311" s="33">
        <v>613</v>
      </c>
      <c r="M1311" s="150">
        <v>44059.217386999997</v>
      </c>
      <c r="N1311" s="34">
        <v>-3167</v>
      </c>
      <c r="O1311" s="34">
        <v>0</v>
      </c>
      <c r="P1311" s="30">
        <v>45257.417386999994</v>
      </c>
      <c r="Q1311" s="35">
        <v>2001.090113</v>
      </c>
      <c r="R1311" s="36">
        <v>0</v>
      </c>
      <c r="S1311" s="36">
        <v>368.62864457157013</v>
      </c>
      <c r="T1311" s="36">
        <v>857.37135542842987</v>
      </c>
      <c r="U1311" s="37">
        <v>1226.0066112089623</v>
      </c>
      <c r="V1311" s="38">
        <v>3227.0967242089623</v>
      </c>
      <c r="W1311" s="34">
        <v>48484.514111208955</v>
      </c>
      <c r="X1311" s="34">
        <v>691.17870857156959</v>
      </c>
      <c r="Y1311" s="33">
        <v>47793.335402637385</v>
      </c>
      <c r="Z1311" s="144">
        <v>0</v>
      </c>
      <c r="AA1311" s="34">
        <v>18630.032328103134</v>
      </c>
      <c r="AB1311" s="34">
        <v>3671.3589865989334</v>
      </c>
      <c r="AC1311" s="34">
        <v>5098.6900000000005</v>
      </c>
      <c r="AD1311" s="34">
        <v>131</v>
      </c>
      <c r="AE1311" s="34">
        <v>0</v>
      </c>
      <c r="AF1311" s="34">
        <v>27531.081314702067</v>
      </c>
      <c r="AG1311" s="136">
        <v>8096</v>
      </c>
      <c r="AH1311" s="34">
        <v>9294.2000000000007</v>
      </c>
      <c r="AI1311" s="34">
        <v>0</v>
      </c>
      <c r="AJ1311" s="34">
        <v>1198.2</v>
      </c>
      <c r="AK1311" s="34">
        <v>1198.2</v>
      </c>
      <c r="AL1311" s="34">
        <v>8096</v>
      </c>
      <c r="AM1311" s="34">
        <v>8096</v>
      </c>
      <c r="AN1311" s="34">
        <v>0</v>
      </c>
      <c r="AO1311" s="34">
        <v>45257.417386999994</v>
      </c>
      <c r="AP1311" s="34">
        <v>44059.217386999997</v>
      </c>
      <c r="AQ1311" s="34">
        <v>1198.1999999999971</v>
      </c>
      <c r="AR1311" s="34">
        <v>-3167</v>
      </c>
      <c r="AS1311" s="34">
        <v>0</v>
      </c>
    </row>
    <row r="1312" spans="2:45" s="1" customFormat="1" ht="14.25" x14ac:dyDescent="0.2">
      <c r="B1312" s="31" t="s">
        <v>4794</v>
      </c>
      <c r="C1312" s="32" t="s">
        <v>1253</v>
      </c>
      <c r="D1312" s="31" t="s">
        <v>1254</v>
      </c>
      <c r="E1312" s="31" t="s">
        <v>13</v>
      </c>
      <c r="F1312" s="31" t="s">
        <v>11</v>
      </c>
      <c r="G1312" s="31" t="s">
        <v>19</v>
      </c>
      <c r="H1312" s="31" t="s">
        <v>55</v>
      </c>
      <c r="I1312" s="31" t="s">
        <v>10</v>
      </c>
      <c r="J1312" s="31" t="s">
        <v>12</v>
      </c>
      <c r="K1312" s="31" t="s">
        <v>1255</v>
      </c>
      <c r="L1312" s="33">
        <v>1567</v>
      </c>
      <c r="M1312" s="150">
        <v>171135.140388</v>
      </c>
      <c r="N1312" s="34">
        <v>-121043</v>
      </c>
      <c r="O1312" s="34">
        <v>77996.909149247469</v>
      </c>
      <c r="P1312" s="30">
        <v>100251.6544268</v>
      </c>
      <c r="Q1312" s="35">
        <v>2991.2265170000001</v>
      </c>
      <c r="R1312" s="36">
        <v>0</v>
      </c>
      <c r="S1312" s="36">
        <v>32.368556571440998</v>
      </c>
      <c r="T1312" s="36">
        <v>3101.6314434285591</v>
      </c>
      <c r="U1312" s="37">
        <v>3134.0169001051286</v>
      </c>
      <c r="V1312" s="38">
        <v>6125.2434171051282</v>
      </c>
      <c r="W1312" s="34">
        <v>106376.89784390513</v>
      </c>
      <c r="X1312" s="34">
        <v>60.691043571438058</v>
      </c>
      <c r="Y1312" s="33">
        <v>106316.20680033369</v>
      </c>
      <c r="Z1312" s="144">
        <v>0</v>
      </c>
      <c r="AA1312" s="34">
        <v>2428.7277069569386</v>
      </c>
      <c r="AB1312" s="34">
        <v>20942.27859067473</v>
      </c>
      <c r="AC1312" s="34">
        <v>6568.41</v>
      </c>
      <c r="AD1312" s="34">
        <v>1558.5277126000001</v>
      </c>
      <c r="AE1312" s="34">
        <v>0</v>
      </c>
      <c r="AF1312" s="34">
        <v>31497.944010231669</v>
      </c>
      <c r="AG1312" s="136">
        <v>49059</v>
      </c>
      <c r="AH1312" s="34">
        <v>66172.5140388</v>
      </c>
      <c r="AI1312" s="34">
        <v>0</v>
      </c>
      <c r="AJ1312" s="34">
        <v>17113.5140388</v>
      </c>
      <c r="AK1312" s="34">
        <v>17113.5140388</v>
      </c>
      <c r="AL1312" s="34">
        <v>49059</v>
      </c>
      <c r="AM1312" s="34">
        <v>49059</v>
      </c>
      <c r="AN1312" s="34">
        <v>0</v>
      </c>
      <c r="AO1312" s="34">
        <v>100251.6544268</v>
      </c>
      <c r="AP1312" s="34">
        <v>83138.140388</v>
      </c>
      <c r="AQ1312" s="34">
        <v>17113.5140388</v>
      </c>
      <c r="AR1312" s="34">
        <v>-122860</v>
      </c>
      <c r="AS1312" s="34">
        <v>1817</v>
      </c>
    </row>
    <row r="1313" spans="2:45" s="1" customFormat="1" ht="14.25" x14ac:dyDescent="0.2">
      <c r="B1313" s="31" t="s">
        <v>4794</v>
      </c>
      <c r="C1313" s="32" t="s">
        <v>2353</v>
      </c>
      <c r="D1313" s="31" t="s">
        <v>2354</v>
      </c>
      <c r="E1313" s="31" t="s">
        <v>13</v>
      </c>
      <c r="F1313" s="31" t="s">
        <v>11</v>
      </c>
      <c r="G1313" s="31" t="s">
        <v>19</v>
      </c>
      <c r="H1313" s="31" t="s">
        <v>55</v>
      </c>
      <c r="I1313" s="31" t="s">
        <v>10</v>
      </c>
      <c r="J1313" s="31" t="s">
        <v>21</v>
      </c>
      <c r="K1313" s="31" t="s">
        <v>2355</v>
      </c>
      <c r="L1313" s="33">
        <v>427</v>
      </c>
      <c r="M1313" s="150">
        <v>9959.7470620000004</v>
      </c>
      <c r="N1313" s="34">
        <v>-30569</v>
      </c>
      <c r="O1313" s="34">
        <v>13000.031422096528</v>
      </c>
      <c r="P1313" s="30">
        <v>-26531.765937999997</v>
      </c>
      <c r="Q1313" s="35">
        <v>565.27965500000005</v>
      </c>
      <c r="R1313" s="36">
        <v>26531.765937999997</v>
      </c>
      <c r="S1313" s="36">
        <v>0</v>
      </c>
      <c r="T1313" s="36">
        <v>9036.1433822677136</v>
      </c>
      <c r="U1313" s="37">
        <v>35568.101120333667</v>
      </c>
      <c r="V1313" s="38">
        <v>36133.380775333666</v>
      </c>
      <c r="W1313" s="34">
        <v>36133.380775333666</v>
      </c>
      <c r="X1313" s="34">
        <v>12434.751767096524</v>
      </c>
      <c r="Y1313" s="33">
        <v>23698.629008237142</v>
      </c>
      <c r="Z1313" s="144">
        <v>0</v>
      </c>
      <c r="AA1313" s="34">
        <v>919.01268277390363</v>
      </c>
      <c r="AB1313" s="34">
        <v>2102.2244459967346</v>
      </c>
      <c r="AC1313" s="34">
        <v>2030.7199999999998</v>
      </c>
      <c r="AD1313" s="34">
        <v>0</v>
      </c>
      <c r="AE1313" s="34">
        <v>0</v>
      </c>
      <c r="AF1313" s="34">
        <v>5051.9571287706385</v>
      </c>
      <c r="AG1313" s="136">
        <v>0</v>
      </c>
      <c r="AH1313" s="34">
        <v>4226.4869999999992</v>
      </c>
      <c r="AI1313" s="34">
        <v>0</v>
      </c>
      <c r="AJ1313" s="34">
        <v>50</v>
      </c>
      <c r="AK1313" s="34">
        <v>50</v>
      </c>
      <c r="AL1313" s="34">
        <v>0</v>
      </c>
      <c r="AM1313" s="34">
        <v>4176.4869999999992</v>
      </c>
      <c r="AN1313" s="34">
        <v>4176.4869999999992</v>
      </c>
      <c r="AO1313" s="34">
        <v>-26531.765937999997</v>
      </c>
      <c r="AP1313" s="34">
        <v>-30758.252937999998</v>
      </c>
      <c r="AQ1313" s="34">
        <v>4226.487000000001</v>
      </c>
      <c r="AR1313" s="34">
        <v>-30569</v>
      </c>
      <c r="AS1313" s="34">
        <v>0</v>
      </c>
    </row>
    <row r="1314" spans="2:45" s="1" customFormat="1" ht="14.25" x14ac:dyDescent="0.2">
      <c r="B1314" s="31" t="s">
        <v>4794</v>
      </c>
      <c r="C1314" s="32" t="s">
        <v>2245</v>
      </c>
      <c r="D1314" s="31" t="s">
        <v>2246</v>
      </c>
      <c r="E1314" s="31" t="s">
        <v>13</v>
      </c>
      <c r="F1314" s="31" t="s">
        <v>11</v>
      </c>
      <c r="G1314" s="31" t="s">
        <v>19</v>
      </c>
      <c r="H1314" s="31" t="s">
        <v>55</v>
      </c>
      <c r="I1314" s="31" t="s">
        <v>10</v>
      </c>
      <c r="J1314" s="31" t="s">
        <v>21</v>
      </c>
      <c r="K1314" s="31" t="s">
        <v>2247</v>
      </c>
      <c r="L1314" s="33">
        <v>791</v>
      </c>
      <c r="M1314" s="150">
        <v>31809.787795</v>
      </c>
      <c r="N1314" s="34">
        <v>4031</v>
      </c>
      <c r="O1314" s="34">
        <v>0</v>
      </c>
      <c r="P1314" s="30">
        <v>20154.558794999997</v>
      </c>
      <c r="Q1314" s="35">
        <v>1908.677901</v>
      </c>
      <c r="R1314" s="36">
        <v>0</v>
      </c>
      <c r="S1314" s="36">
        <v>0</v>
      </c>
      <c r="T1314" s="36">
        <v>1582</v>
      </c>
      <c r="U1314" s="37">
        <v>1582.0085309401127</v>
      </c>
      <c r="V1314" s="38">
        <v>3490.6864319401129</v>
      </c>
      <c r="W1314" s="34">
        <v>23645.245226940111</v>
      </c>
      <c r="X1314" s="34">
        <v>3.6379800000000002E-12</v>
      </c>
      <c r="Y1314" s="33">
        <v>23645.245226940107</v>
      </c>
      <c r="Z1314" s="144">
        <v>0</v>
      </c>
      <c r="AA1314" s="34">
        <v>1452.269440951329</v>
      </c>
      <c r="AB1314" s="34">
        <v>3417.8278534646365</v>
      </c>
      <c r="AC1314" s="34">
        <v>6972.58</v>
      </c>
      <c r="AD1314" s="34">
        <v>0</v>
      </c>
      <c r="AE1314" s="34">
        <v>0</v>
      </c>
      <c r="AF1314" s="34">
        <v>11842.677294415966</v>
      </c>
      <c r="AG1314" s="136">
        <v>0</v>
      </c>
      <c r="AH1314" s="34">
        <v>7736.7709999999988</v>
      </c>
      <c r="AI1314" s="34">
        <v>0</v>
      </c>
      <c r="AJ1314" s="34">
        <v>0</v>
      </c>
      <c r="AK1314" s="34">
        <v>0</v>
      </c>
      <c r="AL1314" s="34">
        <v>0</v>
      </c>
      <c r="AM1314" s="34">
        <v>7736.7709999999988</v>
      </c>
      <c r="AN1314" s="34">
        <v>7736.7709999999988</v>
      </c>
      <c r="AO1314" s="34">
        <v>20154.558794999997</v>
      </c>
      <c r="AP1314" s="34">
        <v>12417.787794999998</v>
      </c>
      <c r="AQ1314" s="34">
        <v>7736.7710000000006</v>
      </c>
      <c r="AR1314" s="34">
        <v>4031</v>
      </c>
      <c r="AS1314" s="34">
        <v>0</v>
      </c>
    </row>
    <row r="1315" spans="2:45" s="1" customFormat="1" ht="14.25" x14ac:dyDescent="0.2">
      <c r="B1315" s="31" t="s">
        <v>4794</v>
      </c>
      <c r="C1315" s="32" t="s">
        <v>511</v>
      </c>
      <c r="D1315" s="31" t="s">
        <v>512</v>
      </c>
      <c r="E1315" s="31" t="s">
        <v>13</v>
      </c>
      <c r="F1315" s="31" t="s">
        <v>11</v>
      </c>
      <c r="G1315" s="31" t="s">
        <v>19</v>
      </c>
      <c r="H1315" s="31" t="s">
        <v>55</v>
      </c>
      <c r="I1315" s="31" t="s">
        <v>10</v>
      </c>
      <c r="J1315" s="31" t="s">
        <v>14</v>
      </c>
      <c r="K1315" s="31" t="s">
        <v>513</v>
      </c>
      <c r="L1315" s="33">
        <v>7293</v>
      </c>
      <c r="M1315" s="150">
        <v>348253.22343700001</v>
      </c>
      <c r="N1315" s="34">
        <v>-470240</v>
      </c>
      <c r="O1315" s="34">
        <v>208863.42417291997</v>
      </c>
      <c r="P1315" s="30">
        <v>112528.523437</v>
      </c>
      <c r="Q1315" s="35">
        <v>20680.571786</v>
      </c>
      <c r="R1315" s="36">
        <v>0</v>
      </c>
      <c r="S1315" s="36">
        <v>8415.4046571460894</v>
      </c>
      <c r="T1315" s="36">
        <v>68146.677317243899</v>
      </c>
      <c r="U1315" s="37">
        <v>76562.494835664475</v>
      </c>
      <c r="V1315" s="38">
        <v>97243.066621664475</v>
      </c>
      <c r="W1315" s="34">
        <v>209771.59005866447</v>
      </c>
      <c r="X1315" s="34">
        <v>98796.691757066059</v>
      </c>
      <c r="Y1315" s="33">
        <v>110974.89830159841</v>
      </c>
      <c r="Z1315" s="144">
        <v>0</v>
      </c>
      <c r="AA1315" s="34">
        <v>24145.360304137917</v>
      </c>
      <c r="AB1315" s="34">
        <v>54721.442823888952</v>
      </c>
      <c r="AC1315" s="34">
        <v>32044.86</v>
      </c>
      <c r="AD1315" s="34">
        <v>9478.7204040621582</v>
      </c>
      <c r="AE1315" s="34">
        <v>1716.91</v>
      </c>
      <c r="AF1315" s="34">
        <v>122107.29353208902</v>
      </c>
      <c r="AG1315" s="136">
        <v>282807</v>
      </c>
      <c r="AH1315" s="34">
        <v>284528.3</v>
      </c>
      <c r="AI1315" s="34">
        <v>24527</v>
      </c>
      <c r="AJ1315" s="34">
        <v>26248.300000000003</v>
      </c>
      <c r="AK1315" s="34">
        <v>1721.3000000000029</v>
      </c>
      <c r="AL1315" s="34">
        <v>258280</v>
      </c>
      <c r="AM1315" s="34">
        <v>258280</v>
      </c>
      <c r="AN1315" s="34">
        <v>0</v>
      </c>
      <c r="AO1315" s="34">
        <v>112528.523437</v>
      </c>
      <c r="AP1315" s="34">
        <v>110807.22343699999</v>
      </c>
      <c r="AQ1315" s="34">
        <v>1721.3000000000029</v>
      </c>
      <c r="AR1315" s="34">
        <v>-470240</v>
      </c>
      <c r="AS1315" s="34">
        <v>0</v>
      </c>
    </row>
    <row r="1316" spans="2:45" s="1" customFormat="1" ht="14.25" x14ac:dyDescent="0.2">
      <c r="B1316" s="31" t="s">
        <v>4794</v>
      </c>
      <c r="C1316" s="32" t="s">
        <v>2956</v>
      </c>
      <c r="D1316" s="31" t="s">
        <v>2957</v>
      </c>
      <c r="E1316" s="31" t="s">
        <v>13</v>
      </c>
      <c r="F1316" s="31" t="s">
        <v>11</v>
      </c>
      <c r="G1316" s="31" t="s">
        <v>19</v>
      </c>
      <c r="H1316" s="31" t="s">
        <v>55</v>
      </c>
      <c r="I1316" s="31" t="s">
        <v>10</v>
      </c>
      <c r="J1316" s="31" t="s">
        <v>12</v>
      </c>
      <c r="K1316" s="31" t="s">
        <v>2958</v>
      </c>
      <c r="L1316" s="33">
        <v>2419</v>
      </c>
      <c r="M1316" s="150">
        <v>255885.14698599998</v>
      </c>
      <c r="N1316" s="34">
        <v>23365.200000000001</v>
      </c>
      <c r="O1316" s="34">
        <v>0</v>
      </c>
      <c r="P1316" s="30">
        <v>297290.95698599995</v>
      </c>
      <c r="Q1316" s="35">
        <v>2974.6496219999999</v>
      </c>
      <c r="R1316" s="36">
        <v>0</v>
      </c>
      <c r="S1316" s="36">
        <v>3398.9705897155909</v>
      </c>
      <c r="T1316" s="36">
        <v>1439.0294102844091</v>
      </c>
      <c r="U1316" s="37">
        <v>4838.0260889306364</v>
      </c>
      <c r="V1316" s="38">
        <v>7812.6757109306363</v>
      </c>
      <c r="W1316" s="34">
        <v>305103.63269693061</v>
      </c>
      <c r="X1316" s="34">
        <v>6373.0698557156138</v>
      </c>
      <c r="Y1316" s="33">
        <v>298730.562841215</v>
      </c>
      <c r="Z1316" s="144">
        <v>0</v>
      </c>
      <c r="AA1316" s="34">
        <v>95775.481418792726</v>
      </c>
      <c r="AB1316" s="34">
        <v>26559.664408735593</v>
      </c>
      <c r="AC1316" s="34">
        <v>12740.46</v>
      </c>
      <c r="AD1316" s="34">
        <v>15551.279919533445</v>
      </c>
      <c r="AE1316" s="34">
        <v>5813.52</v>
      </c>
      <c r="AF1316" s="34">
        <v>156440.40574706174</v>
      </c>
      <c r="AG1316" s="136">
        <v>2332</v>
      </c>
      <c r="AH1316" s="34">
        <v>27068.61</v>
      </c>
      <c r="AI1316" s="34">
        <v>0</v>
      </c>
      <c r="AJ1316" s="34">
        <v>0</v>
      </c>
      <c r="AK1316" s="34">
        <v>0</v>
      </c>
      <c r="AL1316" s="34">
        <v>2332</v>
      </c>
      <c r="AM1316" s="34">
        <v>27068.61</v>
      </c>
      <c r="AN1316" s="34">
        <v>24736.61</v>
      </c>
      <c r="AO1316" s="34">
        <v>297290.95698599995</v>
      </c>
      <c r="AP1316" s="34">
        <v>272554.34698599996</v>
      </c>
      <c r="AQ1316" s="34">
        <v>24736.609999999986</v>
      </c>
      <c r="AR1316" s="34">
        <v>23365.200000000001</v>
      </c>
      <c r="AS1316" s="34">
        <v>0</v>
      </c>
    </row>
    <row r="1317" spans="2:45" s="1" customFormat="1" ht="14.25" x14ac:dyDescent="0.2">
      <c r="B1317" s="31" t="s">
        <v>4794</v>
      </c>
      <c r="C1317" s="32" t="s">
        <v>3497</v>
      </c>
      <c r="D1317" s="31" t="s">
        <v>3498</v>
      </c>
      <c r="E1317" s="31" t="s">
        <v>13</v>
      </c>
      <c r="F1317" s="31" t="s">
        <v>11</v>
      </c>
      <c r="G1317" s="31" t="s">
        <v>19</v>
      </c>
      <c r="H1317" s="31" t="s">
        <v>55</v>
      </c>
      <c r="I1317" s="31" t="s">
        <v>10</v>
      </c>
      <c r="J1317" s="31" t="s">
        <v>12</v>
      </c>
      <c r="K1317" s="31" t="s">
        <v>3499</v>
      </c>
      <c r="L1317" s="33">
        <v>2515</v>
      </c>
      <c r="M1317" s="150">
        <v>117820.584229</v>
      </c>
      <c r="N1317" s="34">
        <v>-66175</v>
      </c>
      <c r="O1317" s="34">
        <v>35486.284359134545</v>
      </c>
      <c r="P1317" s="30">
        <v>31210.084229</v>
      </c>
      <c r="Q1317" s="35">
        <v>6850.4194310000003</v>
      </c>
      <c r="R1317" s="36">
        <v>0</v>
      </c>
      <c r="S1317" s="36">
        <v>3184.4771440012232</v>
      </c>
      <c r="T1317" s="36">
        <v>1845.5228559987768</v>
      </c>
      <c r="U1317" s="37">
        <v>5030.0271242912568</v>
      </c>
      <c r="V1317" s="38">
        <v>11880.446555291257</v>
      </c>
      <c r="W1317" s="34">
        <v>43090.530784291259</v>
      </c>
      <c r="X1317" s="34">
        <v>6183.0928451357759</v>
      </c>
      <c r="Y1317" s="33">
        <v>36907.437939155483</v>
      </c>
      <c r="Z1317" s="144">
        <v>0</v>
      </c>
      <c r="AA1317" s="34">
        <v>3383.378674189586</v>
      </c>
      <c r="AB1317" s="34">
        <v>24821.191314919004</v>
      </c>
      <c r="AC1317" s="34">
        <v>10542.16</v>
      </c>
      <c r="AD1317" s="34">
        <v>2019.7316616003593</v>
      </c>
      <c r="AE1317" s="34">
        <v>792.36</v>
      </c>
      <c r="AF1317" s="34">
        <v>41558.821650708946</v>
      </c>
      <c r="AG1317" s="136">
        <v>96700</v>
      </c>
      <c r="AH1317" s="34">
        <v>98743.5</v>
      </c>
      <c r="AI1317" s="34">
        <v>1080</v>
      </c>
      <c r="AJ1317" s="34">
        <v>3123.5</v>
      </c>
      <c r="AK1317" s="34">
        <v>2043.5</v>
      </c>
      <c r="AL1317" s="34">
        <v>95620</v>
      </c>
      <c r="AM1317" s="34">
        <v>95620</v>
      </c>
      <c r="AN1317" s="34">
        <v>0</v>
      </c>
      <c r="AO1317" s="34">
        <v>31210.084229</v>
      </c>
      <c r="AP1317" s="34">
        <v>29166.584229</v>
      </c>
      <c r="AQ1317" s="34">
        <v>2043.5</v>
      </c>
      <c r="AR1317" s="34">
        <v>-67932</v>
      </c>
      <c r="AS1317" s="34">
        <v>1757</v>
      </c>
    </row>
    <row r="1318" spans="2:45" s="1" customFormat="1" ht="14.25" x14ac:dyDescent="0.2">
      <c r="B1318" s="31" t="s">
        <v>4794</v>
      </c>
      <c r="C1318" s="32" t="s">
        <v>698</v>
      </c>
      <c r="D1318" s="31" t="s">
        <v>699</v>
      </c>
      <c r="E1318" s="31" t="s">
        <v>13</v>
      </c>
      <c r="F1318" s="31" t="s">
        <v>11</v>
      </c>
      <c r="G1318" s="31" t="s">
        <v>19</v>
      </c>
      <c r="H1318" s="31" t="s">
        <v>55</v>
      </c>
      <c r="I1318" s="31" t="s">
        <v>10</v>
      </c>
      <c r="J1318" s="31" t="s">
        <v>21</v>
      </c>
      <c r="K1318" s="31" t="s">
        <v>700</v>
      </c>
      <c r="L1318" s="33">
        <v>342</v>
      </c>
      <c r="M1318" s="150">
        <v>15051.317000000001</v>
      </c>
      <c r="N1318" s="34">
        <v>-2589</v>
      </c>
      <c r="O1318" s="34">
        <v>2016.5367870773464</v>
      </c>
      <c r="P1318" s="30">
        <v>13846.317000000003</v>
      </c>
      <c r="Q1318" s="35">
        <v>0</v>
      </c>
      <c r="R1318" s="36">
        <v>0</v>
      </c>
      <c r="S1318" s="36">
        <v>0</v>
      </c>
      <c r="T1318" s="36">
        <v>684</v>
      </c>
      <c r="U1318" s="37">
        <v>684.00368847221057</v>
      </c>
      <c r="V1318" s="38">
        <v>684.00368847221057</v>
      </c>
      <c r="W1318" s="34">
        <v>14530.320688472213</v>
      </c>
      <c r="X1318" s="34">
        <v>0</v>
      </c>
      <c r="Y1318" s="33">
        <v>14530.320688472213</v>
      </c>
      <c r="Z1318" s="144">
        <v>0</v>
      </c>
      <c r="AA1318" s="34">
        <v>1541.1366660350905</v>
      </c>
      <c r="AB1318" s="34">
        <v>845.00843777686498</v>
      </c>
      <c r="AC1318" s="34">
        <v>3587.5599999999995</v>
      </c>
      <c r="AD1318" s="34">
        <v>124</v>
      </c>
      <c r="AE1318" s="34">
        <v>0</v>
      </c>
      <c r="AF1318" s="34">
        <v>6097.7051038119553</v>
      </c>
      <c r="AG1318" s="136">
        <v>5038</v>
      </c>
      <c r="AH1318" s="34">
        <v>5268</v>
      </c>
      <c r="AI1318" s="34">
        <v>0</v>
      </c>
      <c r="AJ1318" s="34">
        <v>230</v>
      </c>
      <c r="AK1318" s="34">
        <v>230</v>
      </c>
      <c r="AL1318" s="34">
        <v>5038</v>
      </c>
      <c r="AM1318" s="34">
        <v>5038</v>
      </c>
      <c r="AN1318" s="34">
        <v>0</v>
      </c>
      <c r="AO1318" s="34">
        <v>13846.317000000003</v>
      </c>
      <c r="AP1318" s="34">
        <v>13616.317000000003</v>
      </c>
      <c r="AQ1318" s="34">
        <v>230</v>
      </c>
      <c r="AR1318" s="34">
        <v>-2589</v>
      </c>
      <c r="AS1318" s="34">
        <v>0</v>
      </c>
    </row>
    <row r="1319" spans="2:45" s="1" customFormat="1" ht="14.25" x14ac:dyDescent="0.2">
      <c r="B1319" s="31" t="s">
        <v>4794</v>
      </c>
      <c r="C1319" s="32" t="s">
        <v>3317</v>
      </c>
      <c r="D1319" s="31" t="s">
        <v>3318</v>
      </c>
      <c r="E1319" s="31" t="s">
        <v>13</v>
      </c>
      <c r="F1319" s="31" t="s">
        <v>11</v>
      </c>
      <c r="G1319" s="31" t="s">
        <v>19</v>
      </c>
      <c r="H1319" s="31" t="s">
        <v>55</v>
      </c>
      <c r="I1319" s="31" t="s">
        <v>10</v>
      </c>
      <c r="J1319" s="31" t="s">
        <v>12</v>
      </c>
      <c r="K1319" s="31" t="s">
        <v>3319</v>
      </c>
      <c r="L1319" s="33">
        <v>1123</v>
      </c>
      <c r="M1319" s="150">
        <v>83140.003492000003</v>
      </c>
      <c r="N1319" s="34">
        <v>-36038</v>
      </c>
      <c r="O1319" s="34">
        <v>5559.8994325342837</v>
      </c>
      <c r="P1319" s="30">
        <v>80315.003492000003</v>
      </c>
      <c r="Q1319" s="35">
        <v>1575.3958720000001</v>
      </c>
      <c r="R1319" s="36">
        <v>0</v>
      </c>
      <c r="S1319" s="36">
        <v>0</v>
      </c>
      <c r="T1319" s="36">
        <v>2246</v>
      </c>
      <c r="U1319" s="37">
        <v>2246.0121115622587</v>
      </c>
      <c r="V1319" s="38">
        <v>3821.4079835622588</v>
      </c>
      <c r="W1319" s="34">
        <v>84136.411475562258</v>
      </c>
      <c r="X1319" s="34">
        <v>0</v>
      </c>
      <c r="Y1319" s="33">
        <v>84136.411475562258</v>
      </c>
      <c r="Z1319" s="144">
        <v>0</v>
      </c>
      <c r="AA1319" s="34">
        <v>3354.3110989631491</v>
      </c>
      <c r="AB1319" s="34">
        <v>9695.2717395792788</v>
      </c>
      <c r="AC1319" s="34">
        <v>6952.4</v>
      </c>
      <c r="AD1319" s="34">
        <v>747.81105000000002</v>
      </c>
      <c r="AE1319" s="34">
        <v>0</v>
      </c>
      <c r="AF1319" s="34">
        <v>20749.793888542426</v>
      </c>
      <c r="AG1319" s="136">
        <v>49890</v>
      </c>
      <c r="AH1319" s="34">
        <v>52390</v>
      </c>
      <c r="AI1319" s="34">
        <v>0</v>
      </c>
      <c r="AJ1319" s="34">
        <v>2500</v>
      </c>
      <c r="AK1319" s="34">
        <v>2500</v>
      </c>
      <c r="AL1319" s="34">
        <v>49890</v>
      </c>
      <c r="AM1319" s="34">
        <v>49890</v>
      </c>
      <c r="AN1319" s="34">
        <v>0</v>
      </c>
      <c r="AO1319" s="34">
        <v>80315.003492000003</v>
      </c>
      <c r="AP1319" s="34">
        <v>77815.003492000003</v>
      </c>
      <c r="AQ1319" s="34">
        <v>2500</v>
      </c>
      <c r="AR1319" s="34">
        <v>-36038</v>
      </c>
      <c r="AS1319" s="34">
        <v>0</v>
      </c>
    </row>
    <row r="1320" spans="2:45" s="1" customFormat="1" ht="14.25" x14ac:dyDescent="0.2">
      <c r="B1320" s="31" t="s">
        <v>4794</v>
      </c>
      <c r="C1320" s="32" t="s">
        <v>508</v>
      </c>
      <c r="D1320" s="31" t="s">
        <v>509</v>
      </c>
      <c r="E1320" s="31" t="s">
        <v>13</v>
      </c>
      <c r="F1320" s="31" t="s">
        <v>11</v>
      </c>
      <c r="G1320" s="31" t="s">
        <v>19</v>
      </c>
      <c r="H1320" s="31" t="s">
        <v>55</v>
      </c>
      <c r="I1320" s="31" t="s">
        <v>10</v>
      </c>
      <c r="J1320" s="31" t="s">
        <v>12</v>
      </c>
      <c r="K1320" s="31" t="s">
        <v>510</v>
      </c>
      <c r="L1320" s="33">
        <v>1370</v>
      </c>
      <c r="M1320" s="150">
        <v>44633.312199</v>
      </c>
      <c r="N1320" s="34">
        <v>-26555</v>
      </c>
      <c r="O1320" s="34">
        <v>2030.4015255099544</v>
      </c>
      <c r="P1320" s="30">
        <v>23045.512199000004</v>
      </c>
      <c r="Q1320" s="35">
        <v>735.77296799999999</v>
      </c>
      <c r="R1320" s="36">
        <v>0</v>
      </c>
      <c r="S1320" s="36">
        <v>730.53990971456631</v>
      </c>
      <c r="T1320" s="36">
        <v>2009.4600902854336</v>
      </c>
      <c r="U1320" s="37">
        <v>2740.0147754588552</v>
      </c>
      <c r="V1320" s="38">
        <v>3475.7877434588554</v>
      </c>
      <c r="W1320" s="34">
        <v>26521.29994245886</v>
      </c>
      <c r="X1320" s="34">
        <v>1369.7623307145659</v>
      </c>
      <c r="Y1320" s="33">
        <v>25151.537611744294</v>
      </c>
      <c r="Z1320" s="144">
        <v>0</v>
      </c>
      <c r="AA1320" s="34">
        <v>20875.577789256182</v>
      </c>
      <c r="AB1320" s="34">
        <v>5247.3102898293555</v>
      </c>
      <c r="AC1320" s="34">
        <v>11744.439999999999</v>
      </c>
      <c r="AD1320" s="34">
        <v>0</v>
      </c>
      <c r="AE1320" s="34">
        <v>165</v>
      </c>
      <c r="AF1320" s="34">
        <v>38032.328079085535</v>
      </c>
      <c r="AG1320" s="136">
        <v>31500</v>
      </c>
      <c r="AH1320" s="34">
        <v>32481.200000000001</v>
      </c>
      <c r="AI1320" s="34">
        <v>0</v>
      </c>
      <c r="AJ1320" s="34">
        <v>981.2</v>
      </c>
      <c r="AK1320" s="34">
        <v>981.2</v>
      </c>
      <c r="AL1320" s="34">
        <v>31500</v>
      </c>
      <c r="AM1320" s="34">
        <v>31500</v>
      </c>
      <c r="AN1320" s="34">
        <v>0</v>
      </c>
      <c r="AO1320" s="34">
        <v>23045.512199000004</v>
      </c>
      <c r="AP1320" s="34">
        <v>22064.312199000004</v>
      </c>
      <c r="AQ1320" s="34">
        <v>981.20000000000073</v>
      </c>
      <c r="AR1320" s="34">
        <v>-26555</v>
      </c>
      <c r="AS1320" s="34">
        <v>0</v>
      </c>
    </row>
    <row r="1321" spans="2:45" s="1" customFormat="1" ht="14.25" x14ac:dyDescent="0.2">
      <c r="B1321" s="31" t="s">
        <v>4794</v>
      </c>
      <c r="C1321" s="32" t="s">
        <v>2986</v>
      </c>
      <c r="D1321" s="31" t="s">
        <v>2987</v>
      </c>
      <c r="E1321" s="31" t="s">
        <v>13</v>
      </c>
      <c r="F1321" s="31" t="s">
        <v>11</v>
      </c>
      <c r="G1321" s="31" t="s">
        <v>19</v>
      </c>
      <c r="H1321" s="31" t="s">
        <v>55</v>
      </c>
      <c r="I1321" s="31" t="s">
        <v>10</v>
      </c>
      <c r="J1321" s="31" t="s">
        <v>14</v>
      </c>
      <c r="K1321" s="31" t="s">
        <v>2988</v>
      </c>
      <c r="L1321" s="33">
        <v>5445</v>
      </c>
      <c r="M1321" s="150">
        <v>222771.48255199997</v>
      </c>
      <c r="N1321" s="34">
        <v>-120793</v>
      </c>
      <c r="O1321" s="34">
        <v>64492.66578076913</v>
      </c>
      <c r="P1321" s="30">
        <v>175706.48255199997</v>
      </c>
      <c r="Q1321" s="35">
        <v>12371.725602</v>
      </c>
      <c r="R1321" s="36">
        <v>0</v>
      </c>
      <c r="S1321" s="36">
        <v>8615.4461931461665</v>
      </c>
      <c r="T1321" s="36">
        <v>2274.5538068538335</v>
      </c>
      <c r="U1321" s="37">
        <v>10890.058724360195</v>
      </c>
      <c r="V1321" s="38">
        <v>23261.784326360197</v>
      </c>
      <c r="W1321" s="34">
        <v>198968.26687836018</v>
      </c>
      <c r="X1321" s="34">
        <v>16153.961612146202</v>
      </c>
      <c r="Y1321" s="33">
        <v>182814.30526621398</v>
      </c>
      <c r="Z1321" s="144">
        <v>0</v>
      </c>
      <c r="AA1321" s="34">
        <v>4450.4239807061267</v>
      </c>
      <c r="AB1321" s="34">
        <v>36023.619080808203</v>
      </c>
      <c r="AC1321" s="34">
        <v>22823.88</v>
      </c>
      <c r="AD1321" s="34">
        <v>2303.0170164687556</v>
      </c>
      <c r="AE1321" s="34">
        <v>1479.46</v>
      </c>
      <c r="AF1321" s="34">
        <v>67080.400077983097</v>
      </c>
      <c r="AG1321" s="136">
        <v>148005</v>
      </c>
      <c r="AH1321" s="34">
        <v>156655</v>
      </c>
      <c r="AI1321" s="34">
        <v>0</v>
      </c>
      <c r="AJ1321" s="34">
        <v>8650</v>
      </c>
      <c r="AK1321" s="34">
        <v>8650</v>
      </c>
      <c r="AL1321" s="34">
        <v>148005</v>
      </c>
      <c r="AM1321" s="34">
        <v>148005</v>
      </c>
      <c r="AN1321" s="34">
        <v>0</v>
      </c>
      <c r="AO1321" s="34">
        <v>175706.48255199997</v>
      </c>
      <c r="AP1321" s="34">
        <v>167056.48255199997</v>
      </c>
      <c r="AQ1321" s="34">
        <v>8650</v>
      </c>
      <c r="AR1321" s="34">
        <v>-120793</v>
      </c>
      <c r="AS1321" s="34">
        <v>0</v>
      </c>
    </row>
    <row r="1322" spans="2:45" s="1" customFormat="1" ht="14.25" x14ac:dyDescent="0.2">
      <c r="B1322" s="31" t="s">
        <v>4794</v>
      </c>
      <c r="C1322" s="32" t="s">
        <v>53</v>
      </c>
      <c r="D1322" s="31" t="s">
        <v>54</v>
      </c>
      <c r="E1322" s="31" t="s">
        <v>13</v>
      </c>
      <c r="F1322" s="31" t="s">
        <v>11</v>
      </c>
      <c r="G1322" s="31" t="s">
        <v>19</v>
      </c>
      <c r="H1322" s="31" t="s">
        <v>55</v>
      </c>
      <c r="I1322" s="31" t="s">
        <v>10</v>
      </c>
      <c r="J1322" s="31" t="s">
        <v>21</v>
      </c>
      <c r="K1322" s="31" t="s">
        <v>56</v>
      </c>
      <c r="L1322" s="33">
        <v>457</v>
      </c>
      <c r="M1322" s="150">
        <v>18808.830296</v>
      </c>
      <c r="N1322" s="34">
        <v>-1028</v>
      </c>
      <c r="O1322" s="34">
        <v>0</v>
      </c>
      <c r="P1322" s="30">
        <v>26018.713325600002</v>
      </c>
      <c r="Q1322" s="35">
        <v>0</v>
      </c>
      <c r="R1322" s="36">
        <v>0</v>
      </c>
      <c r="S1322" s="36">
        <v>0</v>
      </c>
      <c r="T1322" s="36">
        <v>914</v>
      </c>
      <c r="U1322" s="37">
        <v>914.00492874795384</v>
      </c>
      <c r="V1322" s="38">
        <v>914.00492874795384</v>
      </c>
      <c r="W1322" s="34">
        <v>26932.718254347954</v>
      </c>
      <c r="X1322" s="34">
        <v>0</v>
      </c>
      <c r="Y1322" s="33">
        <v>26932.718254347954</v>
      </c>
      <c r="Z1322" s="144">
        <v>0</v>
      </c>
      <c r="AA1322" s="34">
        <v>1758.4900837556597</v>
      </c>
      <c r="AB1322" s="34">
        <v>3164.1616562689414</v>
      </c>
      <c r="AC1322" s="34">
        <v>3568.13</v>
      </c>
      <c r="AD1322" s="34">
        <v>155.5</v>
      </c>
      <c r="AE1322" s="34">
        <v>240.57</v>
      </c>
      <c r="AF1322" s="34">
        <v>8886.8517400246019</v>
      </c>
      <c r="AG1322" s="136">
        <v>11696</v>
      </c>
      <c r="AH1322" s="34">
        <v>13576.8830296</v>
      </c>
      <c r="AI1322" s="34">
        <v>0</v>
      </c>
      <c r="AJ1322" s="34">
        <v>1880.8830296000001</v>
      </c>
      <c r="AK1322" s="34">
        <v>1880.8830296000001</v>
      </c>
      <c r="AL1322" s="34">
        <v>11696</v>
      </c>
      <c r="AM1322" s="34">
        <v>11696</v>
      </c>
      <c r="AN1322" s="34">
        <v>0</v>
      </c>
      <c r="AO1322" s="34">
        <v>26018.713325600002</v>
      </c>
      <c r="AP1322" s="34">
        <v>24137.830296</v>
      </c>
      <c r="AQ1322" s="34">
        <v>1880.8830296000015</v>
      </c>
      <c r="AR1322" s="34">
        <v>-1028</v>
      </c>
      <c r="AS1322" s="34">
        <v>0</v>
      </c>
    </row>
    <row r="1323" spans="2:45" s="1" customFormat="1" ht="14.25" x14ac:dyDescent="0.2">
      <c r="B1323" s="31" t="s">
        <v>4794</v>
      </c>
      <c r="C1323" s="32" t="s">
        <v>2308</v>
      </c>
      <c r="D1323" s="31" t="s">
        <v>2309</v>
      </c>
      <c r="E1323" s="31" t="s">
        <v>13</v>
      </c>
      <c r="F1323" s="31" t="s">
        <v>11</v>
      </c>
      <c r="G1323" s="31" t="s">
        <v>19</v>
      </c>
      <c r="H1323" s="31" t="s">
        <v>55</v>
      </c>
      <c r="I1323" s="31" t="s">
        <v>10</v>
      </c>
      <c r="J1323" s="31" t="s">
        <v>12</v>
      </c>
      <c r="K1323" s="31" t="s">
        <v>2310</v>
      </c>
      <c r="L1323" s="33">
        <v>3322</v>
      </c>
      <c r="M1323" s="150">
        <v>138708.16313599999</v>
      </c>
      <c r="N1323" s="34">
        <v>-32641</v>
      </c>
      <c r="O1323" s="34">
        <v>0</v>
      </c>
      <c r="P1323" s="30">
        <v>137380.56313599998</v>
      </c>
      <c r="Q1323" s="35">
        <v>11409.974971</v>
      </c>
      <c r="R1323" s="36">
        <v>0</v>
      </c>
      <c r="S1323" s="36">
        <v>6483.4652125739176</v>
      </c>
      <c r="T1323" s="36">
        <v>160.5347874260824</v>
      </c>
      <c r="U1323" s="37">
        <v>6644.035827791472</v>
      </c>
      <c r="V1323" s="38">
        <v>18054.010798791471</v>
      </c>
      <c r="W1323" s="34">
        <v>155434.57393479146</v>
      </c>
      <c r="X1323" s="34">
        <v>12156.497273573943</v>
      </c>
      <c r="Y1323" s="33">
        <v>143278.07666121752</v>
      </c>
      <c r="Z1323" s="144">
        <v>0</v>
      </c>
      <c r="AA1323" s="34">
        <v>6163.3947890403388</v>
      </c>
      <c r="AB1323" s="34">
        <v>23192.708036749409</v>
      </c>
      <c r="AC1323" s="34">
        <v>13924.87</v>
      </c>
      <c r="AD1323" s="34">
        <v>3699.4180992000001</v>
      </c>
      <c r="AE1323" s="34">
        <v>1542.64</v>
      </c>
      <c r="AF1323" s="34">
        <v>48523.030924989755</v>
      </c>
      <c r="AG1323" s="136">
        <v>85646</v>
      </c>
      <c r="AH1323" s="34">
        <v>89984.4</v>
      </c>
      <c r="AI1323" s="34">
        <v>0</v>
      </c>
      <c r="AJ1323" s="34">
        <v>4338.4000000000005</v>
      </c>
      <c r="AK1323" s="34">
        <v>4338.4000000000005</v>
      </c>
      <c r="AL1323" s="34">
        <v>85646</v>
      </c>
      <c r="AM1323" s="34">
        <v>85646</v>
      </c>
      <c r="AN1323" s="34">
        <v>0</v>
      </c>
      <c r="AO1323" s="34">
        <v>137380.56313599998</v>
      </c>
      <c r="AP1323" s="34">
        <v>133042.16313599999</v>
      </c>
      <c r="AQ1323" s="34">
        <v>4338.3999999999942</v>
      </c>
      <c r="AR1323" s="34">
        <v>-32641</v>
      </c>
      <c r="AS1323" s="34">
        <v>0</v>
      </c>
    </row>
    <row r="1324" spans="2:45" s="1" customFormat="1" ht="14.25" x14ac:dyDescent="0.2">
      <c r="B1324" s="31" t="s">
        <v>4794</v>
      </c>
      <c r="C1324" s="32" t="s">
        <v>1334</v>
      </c>
      <c r="D1324" s="31" t="s">
        <v>1335</v>
      </c>
      <c r="E1324" s="31" t="s">
        <v>13</v>
      </c>
      <c r="F1324" s="31" t="s">
        <v>11</v>
      </c>
      <c r="G1324" s="31" t="s">
        <v>19</v>
      </c>
      <c r="H1324" s="31" t="s">
        <v>55</v>
      </c>
      <c r="I1324" s="31" t="s">
        <v>10</v>
      </c>
      <c r="J1324" s="31" t="s">
        <v>12</v>
      </c>
      <c r="K1324" s="31" t="s">
        <v>1336</v>
      </c>
      <c r="L1324" s="33">
        <v>3642</v>
      </c>
      <c r="M1324" s="150">
        <v>143134.11947599999</v>
      </c>
      <c r="N1324" s="34">
        <v>-198810</v>
      </c>
      <c r="O1324" s="34">
        <v>72129.056883863479</v>
      </c>
      <c r="P1324" s="30">
        <v>72416.119475999993</v>
      </c>
      <c r="Q1324" s="35">
        <v>11583.797317</v>
      </c>
      <c r="R1324" s="36">
        <v>0</v>
      </c>
      <c r="S1324" s="36">
        <v>4331.3626571445202</v>
      </c>
      <c r="T1324" s="36">
        <v>2952.6373428554798</v>
      </c>
      <c r="U1324" s="37">
        <v>7284.0392789935413</v>
      </c>
      <c r="V1324" s="38">
        <v>18867.83659599354</v>
      </c>
      <c r="W1324" s="34">
        <v>91283.95607199354</v>
      </c>
      <c r="X1324" s="34">
        <v>8121.3049821445165</v>
      </c>
      <c r="Y1324" s="33">
        <v>83162.651089849023</v>
      </c>
      <c r="Z1324" s="144">
        <v>0</v>
      </c>
      <c r="AA1324" s="34">
        <v>2139.5159253687125</v>
      </c>
      <c r="AB1324" s="34">
        <v>18771.735564444793</v>
      </c>
      <c r="AC1324" s="34">
        <v>28093.129999999997</v>
      </c>
      <c r="AD1324" s="34">
        <v>1501.9420421614996</v>
      </c>
      <c r="AE1324" s="34">
        <v>299.94</v>
      </c>
      <c r="AF1324" s="34">
        <v>50806.263531975004</v>
      </c>
      <c r="AG1324" s="136">
        <v>139591</v>
      </c>
      <c r="AH1324" s="34">
        <v>139591</v>
      </c>
      <c r="AI1324" s="34">
        <v>30000</v>
      </c>
      <c r="AJ1324" s="34">
        <v>30000</v>
      </c>
      <c r="AK1324" s="34">
        <v>0</v>
      </c>
      <c r="AL1324" s="34">
        <v>109591</v>
      </c>
      <c r="AM1324" s="34">
        <v>109591</v>
      </c>
      <c r="AN1324" s="34">
        <v>0</v>
      </c>
      <c r="AO1324" s="34">
        <v>72416.119475999993</v>
      </c>
      <c r="AP1324" s="34">
        <v>72416.119475999993</v>
      </c>
      <c r="AQ1324" s="34">
        <v>0</v>
      </c>
      <c r="AR1324" s="34">
        <v>-198810</v>
      </c>
      <c r="AS1324" s="34">
        <v>0</v>
      </c>
    </row>
    <row r="1325" spans="2:45" s="1" customFormat="1" ht="14.25" x14ac:dyDescent="0.2">
      <c r="B1325" s="31" t="s">
        <v>4794</v>
      </c>
      <c r="C1325" s="32" t="s">
        <v>1163</v>
      </c>
      <c r="D1325" s="31" t="s">
        <v>1164</v>
      </c>
      <c r="E1325" s="31" t="s">
        <v>13</v>
      </c>
      <c r="F1325" s="31" t="s">
        <v>11</v>
      </c>
      <c r="G1325" s="31" t="s">
        <v>19</v>
      </c>
      <c r="H1325" s="31" t="s">
        <v>55</v>
      </c>
      <c r="I1325" s="31" t="s">
        <v>10</v>
      </c>
      <c r="J1325" s="31" t="s">
        <v>21</v>
      </c>
      <c r="K1325" s="31" t="s">
        <v>1165</v>
      </c>
      <c r="L1325" s="33">
        <v>553</v>
      </c>
      <c r="M1325" s="150">
        <v>19812.999975999999</v>
      </c>
      <c r="N1325" s="34">
        <v>-3484.3999999999996</v>
      </c>
      <c r="O1325" s="34">
        <v>2612.0926191545814</v>
      </c>
      <c r="P1325" s="30">
        <v>14416.699976</v>
      </c>
      <c r="Q1325" s="35">
        <v>611.64316599999995</v>
      </c>
      <c r="R1325" s="36">
        <v>0</v>
      </c>
      <c r="S1325" s="36">
        <v>677.77452571454603</v>
      </c>
      <c r="T1325" s="36">
        <v>428.22547428545397</v>
      </c>
      <c r="U1325" s="37">
        <v>1106.0059641085745</v>
      </c>
      <c r="V1325" s="38">
        <v>1717.6491301085744</v>
      </c>
      <c r="W1325" s="34">
        <v>16134.349106108573</v>
      </c>
      <c r="X1325" s="34">
        <v>1270.8272357145433</v>
      </c>
      <c r="Y1325" s="33">
        <v>14863.52187039403</v>
      </c>
      <c r="Z1325" s="144">
        <v>0</v>
      </c>
      <c r="AA1325" s="34">
        <v>2238.9360618045303</v>
      </c>
      <c r="AB1325" s="34">
        <v>2871.0885329240778</v>
      </c>
      <c r="AC1325" s="34">
        <v>3570.66</v>
      </c>
      <c r="AD1325" s="34">
        <v>0</v>
      </c>
      <c r="AE1325" s="34">
        <v>0</v>
      </c>
      <c r="AF1325" s="34">
        <v>8680.6845947286074</v>
      </c>
      <c r="AG1325" s="136">
        <v>6701</v>
      </c>
      <c r="AH1325" s="34">
        <v>6996.1</v>
      </c>
      <c r="AI1325" s="34">
        <v>0</v>
      </c>
      <c r="AJ1325" s="34">
        <v>295.10000000000002</v>
      </c>
      <c r="AK1325" s="34">
        <v>295.10000000000002</v>
      </c>
      <c r="AL1325" s="34">
        <v>6701</v>
      </c>
      <c r="AM1325" s="34">
        <v>6701</v>
      </c>
      <c r="AN1325" s="34">
        <v>0</v>
      </c>
      <c r="AO1325" s="34">
        <v>14416.699976</v>
      </c>
      <c r="AP1325" s="34">
        <v>14121.599976</v>
      </c>
      <c r="AQ1325" s="34">
        <v>295.10000000000036</v>
      </c>
      <c r="AR1325" s="34">
        <v>-3484.3999999999996</v>
      </c>
      <c r="AS1325" s="34">
        <v>0</v>
      </c>
    </row>
    <row r="1326" spans="2:45" s="1" customFormat="1" ht="14.25" x14ac:dyDescent="0.2">
      <c r="B1326" s="31" t="s">
        <v>4794</v>
      </c>
      <c r="C1326" s="32" t="s">
        <v>1824</v>
      </c>
      <c r="D1326" s="31" t="s">
        <v>1825</v>
      </c>
      <c r="E1326" s="31" t="s">
        <v>13</v>
      </c>
      <c r="F1326" s="31" t="s">
        <v>11</v>
      </c>
      <c r="G1326" s="31" t="s">
        <v>19</v>
      </c>
      <c r="H1326" s="31" t="s">
        <v>55</v>
      </c>
      <c r="I1326" s="31" t="s">
        <v>10</v>
      </c>
      <c r="J1326" s="31" t="s">
        <v>21</v>
      </c>
      <c r="K1326" s="31" t="s">
        <v>1826</v>
      </c>
      <c r="L1326" s="33">
        <v>797</v>
      </c>
      <c r="M1326" s="150">
        <v>23303.317436000001</v>
      </c>
      <c r="N1326" s="34">
        <v>-8729.01</v>
      </c>
      <c r="O1326" s="34">
        <v>1660.4218575183295</v>
      </c>
      <c r="P1326" s="30">
        <v>35493.307436000003</v>
      </c>
      <c r="Q1326" s="35">
        <v>0</v>
      </c>
      <c r="R1326" s="36">
        <v>0</v>
      </c>
      <c r="S1326" s="36">
        <v>0</v>
      </c>
      <c r="T1326" s="36">
        <v>1594</v>
      </c>
      <c r="U1326" s="37">
        <v>1594.0085956501516</v>
      </c>
      <c r="V1326" s="38">
        <v>1594.0085956501516</v>
      </c>
      <c r="W1326" s="34">
        <v>37087.316031650153</v>
      </c>
      <c r="X1326" s="34">
        <v>0</v>
      </c>
      <c r="Y1326" s="33">
        <v>37087.316031650153</v>
      </c>
      <c r="Z1326" s="144">
        <v>1757.5704346560335</v>
      </c>
      <c r="AA1326" s="34">
        <v>25180.465945717955</v>
      </c>
      <c r="AB1326" s="34">
        <v>3750.6654254741347</v>
      </c>
      <c r="AC1326" s="34">
        <v>7923.03</v>
      </c>
      <c r="AD1326" s="34">
        <v>435.31470624491993</v>
      </c>
      <c r="AE1326" s="34">
        <v>1126.49</v>
      </c>
      <c r="AF1326" s="34">
        <v>40173.536512093044</v>
      </c>
      <c r="AG1326" s="136">
        <v>21900</v>
      </c>
      <c r="AH1326" s="34">
        <v>22575</v>
      </c>
      <c r="AI1326" s="34">
        <v>0</v>
      </c>
      <c r="AJ1326" s="34">
        <v>675</v>
      </c>
      <c r="AK1326" s="34">
        <v>675</v>
      </c>
      <c r="AL1326" s="34">
        <v>21900</v>
      </c>
      <c r="AM1326" s="34">
        <v>21900</v>
      </c>
      <c r="AN1326" s="34">
        <v>0</v>
      </c>
      <c r="AO1326" s="34">
        <v>35493.307436000003</v>
      </c>
      <c r="AP1326" s="34">
        <v>34818.307436000003</v>
      </c>
      <c r="AQ1326" s="34">
        <v>675</v>
      </c>
      <c r="AR1326" s="34">
        <v>-8729.01</v>
      </c>
      <c r="AS1326" s="34">
        <v>0</v>
      </c>
    </row>
    <row r="1327" spans="2:45" s="1" customFormat="1" ht="14.25" x14ac:dyDescent="0.2">
      <c r="B1327" s="31" t="s">
        <v>4794</v>
      </c>
      <c r="C1327" s="32" t="s">
        <v>1643</v>
      </c>
      <c r="D1327" s="31" t="s">
        <v>1644</v>
      </c>
      <c r="E1327" s="31" t="s">
        <v>13</v>
      </c>
      <c r="F1327" s="31" t="s">
        <v>11</v>
      </c>
      <c r="G1327" s="31" t="s">
        <v>19</v>
      </c>
      <c r="H1327" s="31" t="s">
        <v>55</v>
      </c>
      <c r="I1327" s="31" t="s">
        <v>10</v>
      </c>
      <c r="J1327" s="31" t="s">
        <v>21</v>
      </c>
      <c r="K1327" s="31" t="s">
        <v>1645</v>
      </c>
      <c r="L1327" s="33">
        <v>560</v>
      </c>
      <c r="M1327" s="150">
        <v>54348.126187000002</v>
      </c>
      <c r="N1327" s="34">
        <v>-31077</v>
      </c>
      <c r="O1327" s="34">
        <v>15595.729420274554</v>
      </c>
      <c r="P1327" s="30">
        <v>48885.026187000003</v>
      </c>
      <c r="Q1327" s="35">
        <v>3755.9908190000001</v>
      </c>
      <c r="R1327" s="36">
        <v>0</v>
      </c>
      <c r="S1327" s="36">
        <v>365.77420685728333</v>
      </c>
      <c r="T1327" s="36">
        <v>754.22579314271661</v>
      </c>
      <c r="U1327" s="37">
        <v>1120.0060396036197</v>
      </c>
      <c r="V1327" s="38">
        <v>4875.9968586036193</v>
      </c>
      <c r="W1327" s="34">
        <v>53761.023045603622</v>
      </c>
      <c r="X1327" s="34">
        <v>685.82663785728073</v>
      </c>
      <c r="Y1327" s="33">
        <v>53075.196407746342</v>
      </c>
      <c r="Z1327" s="144">
        <v>0</v>
      </c>
      <c r="AA1327" s="34">
        <v>1546.8735600542518</v>
      </c>
      <c r="AB1327" s="34">
        <v>2083.0930189468963</v>
      </c>
      <c r="AC1327" s="34">
        <v>2695.73</v>
      </c>
      <c r="AD1327" s="34">
        <v>113.5</v>
      </c>
      <c r="AE1327" s="34">
        <v>0</v>
      </c>
      <c r="AF1327" s="34">
        <v>6439.1965790011482</v>
      </c>
      <c r="AG1327" s="136">
        <v>27668</v>
      </c>
      <c r="AH1327" s="34">
        <v>29206.9</v>
      </c>
      <c r="AI1327" s="34">
        <v>0</v>
      </c>
      <c r="AJ1327" s="34">
        <v>1538.9</v>
      </c>
      <c r="AK1327" s="34">
        <v>1538.9</v>
      </c>
      <c r="AL1327" s="34">
        <v>27668</v>
      </c>
      <c r="AM1327" s="34">
        <v>27668</v>
      </c>
      <c r="AN1327" s="34">
        <v>0</v>
      </c>
      <c r="AO1327" s="34">
        <v>48885.026187000003</v>
      </c>
      <c r="AP1327" s="34">
        <v>47346.126187000002</v>
      </c>
      <c r="AQ1327" s="34">
        <v>1538.9000000000015</v>
      </c>
      <c r="AR1327" s="34">
        <v>-31077</v>
      </c>
      <c r="AS1327" s="34">
        <v>0</v>
      </c>
    </row>
    <row r="1328" spans="2:45" s="1" customFormat="1" ht="14.25" x14ac:dyDescent="0.2">
      <c r="B1328" s="31" t="s">
        <v>4794</v>
      </c>
      <c r="C1328" s="32" t="s">
        <v>1478</v>
      </c>
      <c r="D1328" s="31" t="s">
        <v>1479</v>
      </c>
      <c r="E1328" s="31" t="s">
        <v>13</v>
      </c>
      <c r="F1328" s="31" t="s">
        <v>11</v>
      </c>
      <c r="G1328" s="31" t="s">
        <v>19</v>
      </c>
      <c r="H1328" s="31" t="s">
        <v>55</v>
      </c>
      <c r="I1328" s="31" t="s">
        <v>10</v>
      </c>
      <c r="J1328" s="31" t="s">
        <v>21</v>
      </c>
      <c r="K1328" s="31" t="s">
        <v>1480</v>
      </c>
      <c r="L1328" s="33">
        <v>157</v>
      </c>
      <c r="M1328" s="150">
        <v>36256.361936999994</v>
      </c>
      <c r="N1328" s="34">
        <v>10718</v>
      </c>
      <c r="O1328" s="34">
        <v>0</v>
      </c>
      <c r="P1328" s="30">
        <v>40871.978936999993</v>
      </c>
      <c r="Q1328" s="35">
        <v>1299.03172</v>
      </c>
      <c r="R1328" s="36">
        <v>0</v>
      </c>
      <c r="S1328" s="36">
        <v>0</v>
      </c>
      <c r="T1328" s="36">
        <v>314</v>
      </c>
      <c r="U1328" s="37">
        <v>314.00169324601478</v>
      </c>
      <c r="V1328" s="38">
        <v>1613.0334132460148</v>
      </c>
      <c r="W1328" s="34">
        <v>42485.012350246005</v>
      </c>
      <c r="X1328" s="34">
        <v>0</v>
      </c>
      <c r="Y1328" s="33">
        <v>42485.012350246005</v>
      </c>
      <c r="Z1328" s="144">
        <v>0</v>
      </c>
      <c r="AA1328" s="34">
        <v>2778.7837742011493</v>
      </c>
      <c r="AB1328" s="34">
        <v>3647.2858038908726</v>
      </c>
      <c r="AC1328" s="34">
        <v>658.1</v>
      </c>
      <c r="AD1328" s="34">
        <v>2849.5</v>
      </c>
      <c r="AE1328" s="34">
        <v>137.30000000000001</v>
      </c>
      <c r="AF1328" s="34">
        <v>10070.969578092021</v>
      </c>
      <c r="AG1328" s="136">
        <v>0</v>
      </c>
      <c r="AH1328" s="34">
        <v>1535.6169999999997</v>
      </c>
      <c r="AI1328" s="34">
        <v>0</v>
      </c>
      <c r="AJ1328" s="34">
        <v>0</v>
      </c>
      <c r="AK1328" s="34">
        <v>0</v>
      </c>
      <c r="AL1328" s="34">
        <v>0</v>
      </c>
      <c r="AM1328" s="34">
        <v>1535.6169999999997</v>
      </c>
      <c r="AN1328" s="34">
        <v>1535.6169999999997</v>
      </c>
      <c r="AO1328" s="34">
        <v>40871.978936999993</v>
      </c>
      <c r="AP1328" s="34">
        <v>39336.361936999994</v>
      </c>
      <c r="AQ1328" s="34">
        <v>1535.6169999999984</v>
      </c>
      <c r="AR1328" s="34">
        <v>10718</v>
      </c>
      <c r="AS1328" s="34">
        <v>0</v>
      </c>
    </row>
    <row r="1329" spans="2:45" s="1" customFormat="1" ht="14.25" x14ac:dyDescent="0.2">
      <c r="B1329" s="31" t="s">
        <v>4794</v>
      </c>
      <c r="C1329" s="32" t="s">
        <v>1967</v>
      </c>
      <c r="D1329" s="31" t="s">
        <v>1968</v>
      </c>
      <c r="E1329" s="31" t="s">
        <v>13</v>
      </c>
      <c r="F1329" s="31" t="s">
        <v>11</v>
      </c>
      <c r="G1329" s="31" t="s">
        <v>19</v>
      </c>
      <c r="H1329" s="31" t="s">
        <v>55</v>
      </c>
      <c r="I1329" s="31" t="s">
        <v>10</v>
      </c>
      <c r="J1329" s="31" t="s">
        <v>12</v>
      </c>
      <c r="K1329" s="31" t="s">
        <v>1969</v>
      </c>
      <c r="L1329" s="33">
        <v>1949</v>
      </c>
      <c r="M1329" s="150">
        <v>83680.927266999992</v>
      </c>
      <c r="N1329" s="34">
        <v>63465</v>
      </c>
      <c r="O1329" s="34">
        <v>0</v>
      </c>
      <c r="P1329" s="30">
        <v>160032.23726699999</v>
      </c>
      <c r="Q1329" s="35">
        <v>237.65801300000001</v>
      </c>
      <c r="R1329" s="36">
        <v>0</v>
      </c>
      <c r="S1329" s="36">
        <v>0</v>
      </c>
      <c r="T1329" s="36">
        <v>3898</v>
      </c>
      <c r="U1329" s="37">
        <v>3898.0210199775979</v>
      </c>
      <c r="V1329" s="38">
        <v>4135.6790329775977</v>
      </c>
      <c r="W1329" s="34">
        <v>164167.91629997757</v>
      </c>
      <c r="X1329" s="34">
        <v>-2.9103829999999999E-11</v>
      </c>
      <c r="Y1329" s="33">
        <v>164167.9162999776</v>
      </c>
      <c r="Z1329" s="144">
        <v>0</v>
      </c>
      <c r="AA1329" s="34">
        <v>3176.3191866557718</v>
      </c>
      <c r="AB1329" s="34">
        <v>11494.722284644831</v>
      </c>
      <c r="AC1329" s="34">
        <v>17933.580000000002</v>
      </c>
      <c r="AD1329" s="34">
        <v>561.54783989999987</v>
      </c>
      <c r="AE1329" s="34">
        <v>0</v>
      </c>
      <c r="AF1329" s="34">
        <v>33166.169311200603</v>
      </c>
      <c r="AG1329" s="136">
        <v>1200</v>
      </c>
      <c r="AH1329" s="34">
        <v>21809.309999999998</v>
      </c>
      <c r="AI1329" s="34">
        <v>0</v>
      </c>
      <c r="AJ1329" s="34">
        <v>0</v>
      </c>
      <c r="AK1329" s="34">
        <v>0</v>
      </c>
      <c r="AL1329" s="34">
        <v>1200</v>
      </c>
      <c r="AM1329" s="34">
        <v>21809.309999999998</v>
      </c>
      <c r="AN1329" s="34">
        <v>20609.309999999998</v>
      </c>
      <c r="AO1329" s="34">
        <v>160032.23726699999</v>
      </c>
      <c r="AP1329" s="34">
        <v>139422.92726699999</v>
      </c>
      <c r="AQ1329" s="34">
        <v>20609.309999999998</v>
      </c>
      <c r="AR1329" s="34">
        <v>19421</v>
      </c>
      <c r="AS1329" s="34">
        <v>44044</v>
      </c>
    </row>
    <row r="1330" spans="2:45" s="1" customFormat="1" ht="14.25" x14ac:dyDescent="0.2">
      <c r="B1330" s="31" t="s">
        <v>4794</v>
      </c>
      <c r="C1330" s="32" t="s">
        <v>146</v>
      </c>
      <c r="D1330" s="31" t="s">
        <v>147</v>
      </c>
      <c r="E1330" s="31" t="s">
        <v>13</v>
      </c>
      <c r="F1330" s="31" t="s">
        <v>11</v>
      </c>
      <c r="G1330" s="31" t="s">
        <v>19</v>
      </c>
      <c r="H1330" s="31" t="s">
        <v>55</v>
      </c>
      <c r="I1330" s="31" t="s">
        <v>10</v>
      </c>
      <c r="J1330" s="31" t="s">
        <v>12</v>
      </c>
      <c r="K1330" s="31" t="s">
        <v>148</v>
      </c>
      <c r="L1330" s="33">
        <v>4457</v>
      </c>
      <c r="M1330" s="150">
        <v>349768.74799400003</v>
      </c>
      <c r="N1330" s="34">
        <v>-107113</v>
      </c>
      <c r="O1330" s="34">
        <v>64909.723835293291</v>
      </c>
      <c r="P1330" s="30">
        <v>233940.74799400003</v>
      </c>
      <c r="Q1330" s="35">
        <v>18155.368630000001</v>
      </c>
      <c r="R1330" s="36">
        <v>0</v>
      </c>
      <c r="S1330" s="36">
        <v>1822.7022845721287</v>
      </c>
      <c r="T1330" s="36">
        <v>7091.2977154278715</v>
      </c>
      <c r="U1330" s="37">
        <v>8914.0480687738091</v>
      </c>
      <c r="V1330" s="38">
        <v>27069.41669877381</v>
      </c>
      <c r="W1330" s="34">
        <v>261010.16469277383</v>
      </c>
      <c r="X1330" s="34">
        <v>3417.5667835720815</v>
      </c>
      <c r="Y1330" s="33">
        <v>257592.59790920175</v>
      </c>
      <c r="Z1330" s="144">
        <v>0</v>
      </c>
      <c r="AA1330" s="34">
        <v>6097.0023122874081</v>
      </c>
      <c r="AB1330" s="34">
        <v>21465.119517292569</v>
      </c>
      <c r="AC1330" s="34">
        <v>26254.699999999997</v>
      </c>
      <c r="AD1330" s="34">
        <v>3477</v>
      </c>
      <c r="AE1330" s="34">
        <v>121.48</v>
      </c>
      <c r="AF1330" s="34">
        <v>57415.301829579977</v>
      </c>
      <c r="AG1330" s="136">
        <v>97646</v>
      </c>
      <c r="AH1330" s="34">
        <v>99846</v>
      </c>
      <c r="AI1330" s="34">
        <v>0</v>
      </c>
      <c r="AJ1330" s="34">
        <v>2200</v>
      </c>
      <c r="AK1330" s="34">
        <v>2200</v>
      </c>
      <c r="AL1330" s="34">
        <v>97646</v>
      </c>
      <c r="AM1330" s="34">
        <v>97646</v>
      </c>
      <c r="AN1330" s="34">
        <v>0</v>
      </c>
      <c r="AO1330" s="34">
        <v>233940.74799400003</v>
      </c>
      <c r="AP1330" s="34">
        <v>231740.74799400003</v>
      </c>
      <c r="AQ1330" s="34">
        <v>2200</v>
      </c>
      <c r="AR1330" s="34">
        <v>-107113</v>
      </c>
      <c r="AS1330" s="34">
        <v>0</v>
      </c>
    </row>
    <row r="1331" spans="2:45" s="1" customFormat="1" ht="14.25" x14ac:dyDescent="0.2">
      <c r="B1331" s="31" t="s">
        <v>4794</v>
      </c>
      <c r="C1331" s="32" t="s">
        <v>4521</v>
      </c>
      <c r="D1331" s="31" t="s">
        <v>4522</v>
      </c>
      <c r="E1331" s="31" t="s">
        <v>13</v>
      </c>
      <c r="F1331" s="31" t="s">
        <v>11</v>
      </c>
      <c r="G1331" s="31" t="s">
        <v>19</v>
      </c>
      <c r="H1331" s="31" t="s">
        <v>55</v>
      </c>
      <c r="I1331" s="31" t="s">
        <v>10</v>
      </c>
      <c r="J1331" s="31" t="s">
        <v>12</v>
      </c>
      <c r="K1331" s="31" t="s">
        <v>4523</v>
      </c>
      <c r="L1331" s="33">
        <v>1666</v>
      </c>
      <c r="M1331" s="150">
        <v>202945.78525000002</v>
      </c>
      <c r="N1331" s="34">
        <v>-100005</v>
      </c>
      <c r="O1331" s="34">
        <v>20331.977179918482</v>
      </c>
      <c r="P1331" s="30">
        <v>178080.28525000002</v>
      </c>
      <c r="Q1331" s="35">
        <v>7135.2280579999997</v>
      </c>
      <c r="R1331" s="36">
        <v>0</v>
      </c>
      <c r="S1331" s="36">
        <v>731.95986514313825</v>
      </c>
      <c r="T1331" s="36">
        <v>2600.0401348568616</v>
      </c>
      <c r="U1331" s="37">
        <v>3332.0179678207687</v>
      </c>
      <c r="V1331" s="38">
        <v>10467.246025820768</v>
      </c>
      <c r="W1331" s="34">
        <v>188547.53127582077</v>
      </c>
      <c r="X1331" s="34">
        <v>1372.4247471431154</v>
      </c>
      <c r="Y1331" s="33">
        <v>187175.10652867766</v>
      </c>
      <c r="Z1331" s="144">
        <v>0</v>
      </c>
      <c r="AA1331" s="34">
        <v>3553.8016438642894</v>
      </c>
      <c r="AB1331" s="34">
        <v>6514.8467813290172</v>
      </c>
      <c r="AC1331" s="34">
        <v>6983.39</v>
      </c>
      <c r="AD1331" s="34">
        <v>196.5</v>
      </c>
      <c r="AE1331" s="34">
        <v>0</v>
      </c>
      <c r="AF1331" s="34">
        <v>17248.538425193306</v>
      </c>
      <c r="AG1331" s="136">
        <v>127270</v>
      </c>
      <c r="AH1331" s="34">
        <v>128088.5</v>
      </c>
      <c r="AI1331" s="34">
        <v>283</v>
      </c>
      <c r="AJ1331" s="34">
        <v>1101.5</v>
      </c>
      <c r="AK1331" s="34">
        <v>818.5</v>
      </c>
      <c r="AL1331" s="34">
        <v>126987</v>
      </c>
      <c r="AM1331" s="34">
        <v>126987</v>
      </c>
      <c r="AN1331" s="34">
        <v>0</v>
      </c>
      <c r="AO1331" s="34">
        <v>178080.28525000002</v>
      </c>
      <c r="AP1331" s="34">
        <v>177261.78525000002</v>
      </c>
      <c r="AQ1331" s="34">
        <v>818.5</v>
      </c>
      <c r="AR1331" s="34">
        <v>-139989</v>
      </c>
      <c r="AS1331" s="34">
        <v>39984</v>
      </c>
    </row>
    <row r="1332" spans="2:45" s="1" customFormat="1" ht="14.25" x14ac:dyDescent="0.2">
      <c r="B1332" s="31" t="s">
        <v>4794</v>
      </c>
      <c r="C1332" s="32" t="s">
        <v>490</v>
      </c>
      <c r="D1332" s="31" t="s">
        <v>491</v>
      </c>
      <c r="E1332" s="31" t="s">
        <v>13</v>
      </c>
      <c r="F1332" s="31" t="s">
        <v>11</v>
      </c>
      <c r="G1332" s="31" t="s">
        <v>19</v>
      </c>
      <c r="H1332" s="31" t="s">
        <v>55</v>
      </c>
      <c r="I1332" s="31" t="s">
        <v>10</v>
      </c>
      <c r="J1332" s="31" t="s">
        <v>12</v>
      </c>
      <c r="K1332" s="31" t="s">
        <v>492</v>
      </c>
      <c r="L1332" s="33">
        <v>1299</v>
      </c>
      <c r="M1332" s="150">
        <v>151868.73032</v>
      </c>
      <c r="N1332" s="34">
        <v>31005</v>
      </c>
      <c r="O1332" s="34">
        <v>0</v>
      </c>
      <c r="P1332" s="30">
        <v>163347.54032</v>
      </c>
      <c r="Q1332" s="35">
        <v>12983.998740000001</v>
      </c>
      <c r="R1332" s="36">
        <v>0</v>
      </c>
      <c r="S1332" s="36">
        <v>480.6791360001846</v>
      </c>
      <c r="T1332" s="36">
        <v>2117.3208639998156</v>
      </c>
      <c r="U1332" s="37">
        <v>2598.0140097233966</v>
      </c>
      <c r="V1332" s="38">
        <v>15582.012749723397</v>
      </c>
      <c r="W1332" s="34">
        <v>178929.55306972339</v>
      </c>
      <c r="X1332" s="34">
        <v>901.27338000017335</v>
      </c>
      <c r="Y1332" s="33">
        <v>178028.27968972322</v>
      </c>
      <c r="Z1332" s="144">
        <v>0</v>
      </c>
      <c r="AA1332" s="34">
        <v>93830.617258785598</v>
      </c>
      <c r="AB1332" s="34">
        <v>5820.5460012383564</v>
      </c>
      <c r="AC1332" s="34">
        <v>13007.130000000001</v>
      </c>
      <c r="AD1332" s="34">
        <v>1529.50050975</v>
      </c>
      <c r="AE1332" s="34">
        <v>2085.16</v>
      </c>
      <c r="AF1332" s="34">
        <v>116272.95376977396</v>
      </c>
      <c r="AG1332" s="136">
        <v>12531</v>
      </c>
      <c r="AH1332" s="34">
        <v>14535.81</v>
      </c>
      <c r="AI1332" s="34">
        <v>0</v>
      </c>
      <c r="AJ1332" s="34">
        <v>0</v>
      </c>
      <c r="AK1332" s="34">
        <v>0</v>
      </c>
      <c r="AL1332" s="34">
        <v>12531</v>
      </c>
      <c r="AM1332" s="34">
        <v>14535.81</v>
      </c>
      <c r="AN1332" s="34">
        <v>2004.8099999999995</v>
      </c>
      <c r="AO1332" s="34">
        <v>163347.54032</v>
      </c>
      <c r="AP1332" s="34">
        <v>161342.73032</v>
      </c>
      <c r="AQ1332" s="34">
        <v>2004.8099999999977</v>
      </c>
      <c r="AR1332" s="34">
        <v>31005</v>
      </c>
      <c r="AS1332" s="34">
        <v>0</v>
      </c>
    </row>
    <row r="1333" spans="2:45" s="1" customFormat="1" ht="14.25" x14ac:dyDescent="0.2">
      <c r="B1333" s="31" t="s">
        <v>4794</v>
      </c>
      <c r="C1333" s="32" t="s">
        <v>1493</v>
      </c>
      <c r="D1333" s="31" t="s">
        <v>1494</v>
      </c>
      <c r="E1333" s="31" t="s">
        <v>13</v>
      </c>
      <c r="F1333" s="31" t="s">
        <v>11</v>
      </c>
      <c r="G1333" s="31" t="s">
        <v>19</v>
      </c>
      <c r="H1333" s="31" t="s">
        <v>55</v>
      </c>
      <c r="I1333" s="31" t="s">
        <v>10</v>
      </c>
      <c r="J1333" s="31" t="s">
        <v>14</v>
      </c>
      <c r="K1333" s="31" t="s">
        <v>1495</v>
      </c>
      <c r="L1333" s="33">
        <v>6757</v>
      </c>
      <c r="M1333" s="150">
        <v>1904987.1923459999</v>
      </c>
      <c r="N1333" s="34">
        <v>-2863567</v>
      </c>
      <c r="O1333" s="34">
        <v>2509504.7419344396</v>
      </c>
      <c r="P1333" s="30">
        <v>-615959.80765400012</v>
      </c>
      <c r="Q1333" s="35">
        <v>104383.803914</v>
      </c>
      <c r="R1333" s="36">
        <v>615959.80765400012</v>
      </c>
      <c r="S1333" s="36">
        <v>0</v>
      </c>
      <c r="T1333" s="36">
        <v>1987401.2151407369</v>
      </c>
      <c r="U1333" s="37">
        <v>2603375.0614274661</v>
      </c>
      <c r="V1333" s="38">
        <v>2707758.8653414659</v>
      </c>
      <c r="W1333" s="34">
        <v>2707758.8653414659</v>
      </c>
      <c r="X1333" s="34">
        <v>2405120.9380204398</v>
      </c>
      <c r="Y1333" s="33">
        <v>302637.9273210261</v>
      </c>
      <c r="Z1333" s="144">
        <v>0</v>
      </c>
      <c r="AA1333" s="34">
        <v>14314.134674280644</v>
      </c>
      <c r="AB1333" s="34">
        <v>155498.56267773459</v>
      </c>
      <c r="AC1333" s="34">
        <v>28323.4</v>
      </c>
      <c r="AD1333" s="34">
        <v>184596.11768414205</v>
      </c>
      <c r="AE1333" s="34">
        <v>266370.65000000002</v>
      </c>
      <c r="AF1333" s="34">
        <v>649102.86503615731</v>
      </c>
      <c r="AG1333" s="136">
        <v>966812</v>
      </c>
      <c r="AH1333" s="34">
        <v>966812</v>
      </c>
      <c r="AI1333" s="34">
        <v>22396</v>
      </c>
      <c r="AJ1333" s="34">
        <v>22396</v>
      </c>
      <c r="AK1333" s="34">
        <v>0</v>
      </c>
      <c r="AL1333" s="34">
        <v>944416</v>
      </c>
      <c r="AM1333" s="34">
        <v>944416</v>
      </c>
      <c r="AN1333" s="34">
        <v>0</v>
      </c>
      <c r="AO1333" s="34">
        <v>-615959.80765400012</v>
      </c>
      <c r="AP1333" s="34">
        <v>-615959.80765400012</v>
      </c>
      <c r="AQ1333" s="34">
        <v>0</v>
      </c>
      <c r="AR1333" s="34">
        <v>-2863567</v>
      </c>
      <c r="AS1333" s="34">
        <v>0</v>
      </c>
    </row>
    <row r="1334" spans="2:45" s="1" customFormat="1" ht="14.25" x14ac:dyDescent="0.2">
      <c r="B1334" s="31" t="s">
        <v>4794</v>
      </c>
      <c r="C1334" s="32" t="s">
        <v>3314</v>
      </c>
      <c r="D1334" s="31" t="s">
        <v>3315</v>
      </c>
      <c r="E1334" s="31" t="s">
        <v>13</v>
      </c>
      <c r="F1334" s="31" t="s">
        <v>11</v>
      </c>
      <c r="G1334" s="31" t="s">
        <v>19</v>
      </c>
      <c r="H1334" s="31" t="s">
        <v>55</v>
      </c>
      <c r="I1334" s="31" t="s">
        <v>10</v>
      </c>
      <c r="J1334" s="31" t="s">
        <v>21</v>
      </c>
      <c r="K1334" s="31" t="s">
        <v>3316</v>
      </c>
      <c r="L1334" s="33">
        <v>631</v>
      </c>
      <c r="M1334" s="150">
        <v>45585.586889999999</v>
      </c>
      <c r="N1334" s="34">
        <v>-5041</v>
      </c>
      <c r="O1334" s="34">
        <v>1395.1004967063086</v>
      </c>
      <c r="P1334" s="30">
        <v>53711.586889999999</v>
      </c>
      <c r="Q1334" s="35">
        <v>361.58058</v>
      </c>
      <c r="R1334" s="36">
        <v>0</v>
      </c>
      <c r="S1334" s="36">
        <v>0</v>
      </c>
      <c r="T1334" s="36">
        <v>1262</v>
      </c>
      <c r="U1334" s="37">
        <v>1262.0068053390787</v>
      </c>
      <c r="V1334" s="38">
        <v>1623.5873853390788</v>
      </c>
      <c r="W1334" s="34">
        <v>55335.174275339079</v>
      </c>
      <c r="X1334" s="34">
        <v>0</v>
      </c>
      <c r="Y1334" s="33">
        <v>55335.174275339079</v>
      </c>
      <c r="Z1334" s="144">
        <v>0</v>
      </c>
      <c r="AA1334" s="34">
        <v>1004.7947221359375</v>
      </c>
      <c r="AB1334" s="34">
        <v>2508.9420595911351</v>
      </c>
      <c r="AC1334" s="34">
        <v>2644.97</v>
      </c>
      <c r="AD1334" s="34">
        <v>86.5</v>
      </c>
      <c r="AE1334" s="34">
        <v>0</v>
      </c>
      <c r="AF1334" s="34">
        <v>6245.2067817270727</v>
      </c>
      <c r="AG1334" s="136">
        <v>17670</v>
      </c>
      <c r="AH1334" s="34">
        <v>18236</v>
      </c>
      <c r="AI1334" s="34">
        <v>597</v>
      </c>
      <c r="AJ1334" s="34">
        <v>1163</v>
      </c>
      <c r="AK1334" s="34">
        <v>566</v>
      </c>
      <c r="AL1334" s="34">
        <v>17073</v>
      </c>
      <c r="AM1334" s="34">
        <v>17073</v>
      </c>
      <c r="AN1334" s="34">
        <v>0</v>
      </c>
      <c r="AO1334" s="34">
        <v>53711.586889999999</v>
      </c>
      <c r="AP1334" s="34">
        <v>53145.586889999999</v>
      </c>
      <c r="AQ1334" s="34">
        <v>566</v>
      </c>
      <c r="AR1334" s="34">
        <v>-5041</v>
      </c>
      <c r="AS1334" s="34">
        <v>0</v>
      </c>
    </row>
    <row r="1335" spans="2:45" s="1" customFormat="1" ht="14.25" x14ac:dyDescent="0.2">
      <c r="B1335" s="31" t="s">
        <v>4794</v>
      </c>
      <c r="C1335" s="32" t="s">
        <v>1791</v>
      </c>
      <c r="D1335" s="31" t="s">
        <v>1792</v>
      </c>
      <c r="E1335" s="31" t="s">
        <v>13</v>
      </c>
      <c r="F1335" s="31" t="s">
        <v>11</v>
      </c>
      <c r="G1335" s="31" t="s">
        <v>19</v>
      </c>
      <c r="H1335" s="31" t="s">
        <v>55</v>
      </c>
      <c r="I1335" s="31" t="s">
        <v>10</v>
      </c>
      <c r="J1335" s="31" t="s">
        <v>21</v>
      </c>
      <c r="K1335" s="31" t="s">
        <v>1793</v>
      </c>
      <c r="L1335" s="33">
        <v>529</v>
      </c>
      <c r="M1335" s="150">
        <v>236388.58448199998</v>
      </c>
      <c r="N1335" s="34">
        <v>11190</v>
      </c>
      <c r="O1335" s="34">
        <v>0</v>
      </c>
      <c r="P1335" s="30">
        <v>334832.08448199998</v>
      </c>
      <c r="Q1335" s="35">
        <v>643.26163599999995</v>
      </c>
      <c r="R1335" s="36">
        <v>0</v>
      </c>
      <c r="S1335" s="36">
        <v>0</v>
      </c>
      <c r="T1335" s="36">
        <v>1058</v>
      </c>
      <c r="U1335" s="37">
        <v>1058.0057052684194</v>
      </c>
      <c r="V1335" s="38">
        <v>1701.2673412684194</v>
      </c>
      <c r="W1335" s="34">
        <v>336533.3518232684</v>
      </c>
      <c r="X1335" s="34">
        <v>0</v>
      </c>
      <c r="Y1335" s="33">
        <v>336533.3518232684</v>
      </c>
      <c r="Z1335" s="144">
        <v>16565.866378185718</v>
      </c>
      <c r="AA1335" s="34">
        <v>6090.0381904986971</v>
      </c>
      <c r="AB1335" s="34">
        <v>18139.468913259916</v>
      </c>
      <c r="AC1335" s="34">
        <v>2217.42</v>
      </c>
      <c r="AD1335" s="34">
        <v>23766.5</v>
      </c>
      <c r="AE1335" s="34">
        <v>5971.65</v>
      </c>
      <c r="AF1335" s="34">
        <v>72750.943481944327</v>
      </c>
      <c r="AG1335" s="136">
        <v>88115</v>
      </c>
      <c r="AH1335" s="34">
        <v>90203.5</v>
      </c>
      <c r="AI1335" s="34">
        <v>0</v>
      </c>
      <c r="AJ1335" s="34">
        <v>2088.5</v>
      </c>
      <c r="AK1335" s="34">
        <v>2088.5</v>
      </c>
      <c r="AL1335" s="34">
        <v>88115</v>
      </c>
      <c r="AM1335" s="34">
        <v>88115</v>
      </c>
      <c r="AN1335" s="34">
        <v>0</v>
      </c>
      <c r="AO1335" s="34">
        <v>334832.08448199998</v>
      </c>
      <c r="AP1335" s="34">
        <v>332743.58448199998</v>
      </c>
      <c r="AQ1335" s="34">
        <v>2088.5</v>
      </c>
      <c r="AR1335" s="34">
        <v>-10449</v>
      </c>
      <c r="AS1335" s="34">
        <v>21639</v>
      </c>
    </row>
    <row r="1336" spans="2:45" s="1" customFormat="1" ht="14.25" x14ac:dyDescent="0.2">
      <c r="B1336" s="31" t="s">
        <v>4794</v>
      </c>
      <c r="C1336" s="32" t="s">
        <v>2482</v>
      </c>
      <c r="D1336" s="31" t="s">
        <v>2483</v>
      </c>
      <c r="E1336" s="31" t="s">
        <v>13</v>
      </c>
      <c r="F1336" s="31" t="s">
        <v>11</v>
      </c>
      <c r="G1336" s="31" t="s">
        <v>19</v>
      </c>
      <c r="H1336" s="31" t="s">
        <v>55</v>
      </c>
      <c r="I1336" s="31" t="s">
        <v>10</v>
      </c>
      <c r="J1336" s="31" t="s">
        <v>21</v>
      </c>
      <c r="K1336" s="31" t="s">
        <v>2484</v>
      </c>
      <c r="L1336" s="33">
        <v>737</v>
      </c>
      <c r="M1336" s="150">
        <v>25057.168334000002</v>
      </c>
      <c r="N1336" s="34">
        <v>-16410</v>
      </c>
      <c r="O1336" s="34">
        <v>4864.524633324585</v>
      </c>
      <c r="P1336" s="30">
        <v>31230.268334</v>
      </c>
      <c r="Q1336" s="35">
        <v>1116.2614510000001</v>
      </c>
      <c r="R1336" s="36">
        <v>0</v>
      </c>
      <c r="S1336" s="36">
        <v>501.55069942876401</v>
      </c>
      <c r="T1336" s="36">
        <v>972.44930057123599</v>
      </c>
      <c r="U1336" s="37">
        <v>1474.0079485497638</v>
      </c>
      <c r="V1336" s="38">
        <v>2590.2693995497639</v>
      </c>
      <c r="W1336" s="34">
        <v>33820.537733549761</v>
      </c>
      <c r="X1336" s="34">
        <v>940.40756142876489</v>
      </c>
      <c r="Y1336" s="33">
        <v>32880.130172120997</v>
      </c>
      <c r="Z1336" s="144">
        <v>6389.9700631588312</v>
      </c>
      <c r="AA1336" s="34">
        <v>832.24776285145572</v>
      </c>
      <c r="AB1336" s="34">
        <v>4270.2171449496827</v>
      </c>
      <c r="AC1336" s="34">
        <v>4146.2299999999996</v>
      </c>
      <c r="AD1336" s="34">
        <v>653</v>
      </c>
      <c r="AE1336" s="34">
        <v>0</v>
      </c>
      <c r="AF1336" s="34">
        <v>16291.66497095997</v>
      </c>
      <c r="AG1336" s="136">
        <v>23735</v>
      </c>
      <c r="AH1336" s="34">
        <v>24781.1</v>
      </c>
      <c r="AI1336" s="34">
        <v>0</v>
      </c>
      <c r="AJ1336" s="34">
        <v>1046.1000000000001</v>
      </c>
      <c r="AK1336" s="34">
        <v>1046.1000000000001</v>
      </c>
      <c r="AL1336" s="34">
        <v>23735</v>
      </c>
      <c r="AM1336" s="34">
        <v>23735</v>
      </c>
      <c r="AN1336" s="34">
        <v>0</v>
      </c>
      <c r="AO1336" s="34">
        <v>31230.268334</v>
      </c>
      <c r="AP1336" s="34">
        <v>30184.168334000002</v>
      </c>
      <c r="AQ1336" s="34">
        <v>1046.0999999999985</v>
      </c>
      <c r="AR1336" s="34">
        <v>-16410</v>
      </c>
      <c r="AS1336" s="34">
        <v>0</v>
      </c>
    </row>
    <row r="1337" spans="2:45" s="1" customFormat="1" ht="14.25" x14ac:dyDescent="0.2">
      <c r="B1337" s="31" t="s">
        <v>4794</v>
      </c>
      <c r="C1337" s="32" t="s">
        <v>4191</v>
      </c>
      <c r="D1337" s="31" t="s">
        <v>4192</v>
      </c>
      <c r="E1337" s="31" t="s">
        <v>13</v>
      </c>
      <c r="F1337" s="31" t="s">
        <v>11</v>
      </c>
      <c r="G1337" s="31" t="s">
        <v>19</v>
      </c>
      <c r="H1337" s="31" t="s">
        <v>55</v>
      </c>
      <c r="I1337" s="31" t="s">
        <v>10</v>
      </c>
      <c r="J1337" s="31" t="s">
        <v>21</v>
      </c>
      <c r="K1337" s="31" t="s">
        <v>4193</v>
      </c>
      <c r="L1337" s="33">
        <v>998</v>
      </c>
      <c r="M1337" s="150">
        <v>37401.839338000005</v>
      </c>
      <c r="N1337" s="34">
        <v>1400.71</v>
      </c>
      <c r="O1337" s="34">
        <v>0</v>
      </c>
      <c r="P1337" s="30">
        <v>70695.549338000012</v>
      </c>
      <c r="Q1337" s="35">
        <v>904.70794100000001</v>
      </c>
      <c r="R1337" s="36">
        <v>0</v>
      </c>
      <c r="S1337" s="36">
        <v>199.02782057150498</v>
      </c>
      <c r="T1337" s="36">
        <v>1796.9721794284951</v>
      </c>
      <c r="U1337" s="37">
        <v>1996.0107634364508</v>
      </c>
      <c r="V1337" s="38">
        <v>2900.7187044364509</v>
      </c>
      <c r="W1337" s="34">
        <v>73596.268042436466</v>
      </c>
      <c r="X1337" s="34">
        <v>373.17716357149766</v>
      </c>
      <c r="Y1337" s="33">
        <v>73223.090878864969</v>
      </c>
      <c r="Z1337" s="144">
        <v>0</v>
      </c>
      <c r="AA1337" s="34">
        <v>2016.1163437120251</v>
      </c>
      <c r="AB1337" s="34">
        <v>5215.8006387995965</v>
      </c>
      <c r="AC1337" s="34">
        <v>4514.99</v>
      </c>
      <c r="AD1337" s="34">
        <v>140</v>
      </c>
      <c r="AE1337" s="34">
        <v>108.52</v>
      </c>
      <c r="AF1337" s="34">
        <v>11995.426982511621</v>
      </c>
      <c r="AG1337" s="136">
        <v>53891</v>
      </c>
      <c r="AH1337" s="34">
        <v>54741</v>
      </c>
      <c r="AI1337" s="34">
        <v>0</v>
      </c>
      <c r="AJ1337" s="34">
        <v>850</v>
      </c>
      <c r="AK1337" s="34">
        <v>850</v>
      </c>
      <c r="AL1337" s="34">
        <v>53891</v>
      </c>
      <c r="AM1337" s="34">
        <v>53891</v>
      </c>
      <c r="AN1337" s="34">
        <v>0</v>
      </c>
      <c r="AO1337" s="34">
        <v>70695.549338000012</v>
      </c>
      <c r="AP1337" s="34">
        <v>69845.549338000012</v>
      </c>
      <c r="AQ1337" s="34">
        <v>850</v>
      </c>
      <c r="AR1337" s="34">
        <v>-5084.09</v>
      </c>
      <c r="AS1337" s="34">
        <v>6484.8</v>
      </c>
    </row>
    <row r="1338" spans="2:45" s="1" customFormat="1" ht="14.25" x14ac:dyDescent="0.2">
      <c r="B1338" s="31" t="s">
        <v>4794</v>
      </c>
      <c r="C1338" s="32" t="s">
        <v>2063</v>
      </c>
      <c r="D1338" s="31" t="s">
        <v>2064</v>
      </c>
      <c r="E1338" s="31" t="s">
        <v>13</v>
      </c>
      <c r="F1338" s="31" t="s">
        <v>11</v>
      </c>
      <c r="G1338" s="31" t="s">
        <v>19</v>
      </c>
      <c r="H1338" s="31" t="s">
        <v>55</v>
      </c>
      <c r="I1338" s="31" t="s">
        <v>10</v>
      </c>
      <c r="J1338" s="31" t="s">
        <v>21</v>
      </c>
      <c r="K1338" s="31" t="s">
        <v>2065</v>
      </c>
      <c r="L1338" s="33">
        <v>941</v>
      </c>
      <c r="M1338" s="150">
        <v>23168.818682999998</v>
      </c>
      <c r="N1338" s="34">
        <v>14813</v>
      </c>
      <c r="O1338" s="34">
        <v>0</v>
      </c>
      <c r="P1338" s="30">
        <v>27599.739682999993</v>
      </c>
      <c r="Q1338" s="35">
        <v>0</v>
      </c>
      <c r="R1338" s="36">
        <v>0</v>
      </c>
      <c r="S1338" s="36">
        <v>0</v>
      </c>
      <c r="T1338" s="36">
        <v>1882</v>
      </c>
      <c r="U1338" s="37">
        <v>1882.0101486910823</v>
      </c>
      <c r="V1338" s="38">
        <v>1882.0101486910823</v>
      </c>
      <c r="W1338" s="34">
        <v>29481.749831691075</v>
      </c>
      <c r="X1338" s="34">
        <v>0</v>
      </c>
      <c r="Y1338" s="33">
        <v>29481.749831691075</v>
      </c>
      <c r="Z1338" s="144">
        <v>0</v>
      </c>
      <c r="AA1338" s="34">
        <v>1527.8945737739105</v>
      </c>
      <c r="AB1338" s="34">
        <v>4345.6941204370014</v>
      </c>
      <c r="AC1338" s="34">
        <v>13302.109999999999</v>
      </c>
      <c r="AD1338" s="34">
        <v>302</v>
      </c>
      <c r="AE1338" s="34">
        <v>416</v>
      </c>
      <c r="AF1338" s="34">
        <v>19893.698694210911</v>
      </c>
      <c r="AG1338" s="136">
        <v>5509</v>
      </c>
      <c r="AH1338" s="34">
        <v>9203.9209999999985</v>
      </c>
      <c r="AI1338" s="34">
        <v>0</v>
      </c>
      <c r="AJ1338" s="34">
        <v>0</v>
      </c>
      <c r="AK1338" s="34">
        <v>0</v>
      </c>
      <c r="AL1338" s="34">
        <v>5509</v>
      </c>
      <c r="AM1338" s="34">
        <v>9203.9209999999985</v>
      </c>
      <c r="AN1338" s="34">
        <v>3694.9209999999985</v>
      </c>
      <c r="AO1338" s="34">
        <v>27599.739682999993</v>
      </c>
      <c r="AP1338" s="34">
        <v>23904.818682999994</v>
      </c>
      <c r="AQ1338" s="34">
        <v>3694.9209999999985</v>
      </c>
      <c r="AR1338" s="34">
        <v>6763</v>
      </c>
      <c r="AS1338" s="34">
        <v>8050</v>
      </c>
    </row>
    <row r="1339" spans="2:45" s="1" customFormat="1" ht="14.25" x14ac:dyDescent="0.2">
      <c r="B1339" s="31" t="s">
        <v>4794</v>
      </c>
      <c r="C1339" s="32" t="s">
        <v>1307</v>
      </c>
      <c r="D1339" s="31" t="s">
        <v>1308</v>
      </c>
      <c r="E1339" s="31" t="s">
        <v>13</v>
      </c>
      <c r="F1339" s="31" t="s">
        <v>11</v>
      </c>
      <c r="G1339" s="31" t="s">
        <v>19</v>
      </c>
      <c r="H1339" s="31" t="s">
        <v>55</v>
      </c>
      <c r="I1339" s="31" t="s">
        <v>10</v>
      </c>
      <c r="J1339" s="31" t="s">
        <v>12</v>
      </c>
      <c r="K1339" s="31" t="s">
        <v>1309</v>
      </c>
      <c r="L1339" s="33">
        <v>1825</v>
      </c>
      <c r="M1339" s="150">
        <v>35551.886395000001</v>
      </c>
      <c r="N1339" s="34">
        <v>-29959</v>
      </c>
      <c r="O1339" s="34">
        <v>24116.629440777171</v>
      </c>
      <c r="P1339" s="30">
        <v>31592.886395000009</v>
      </c>
      <c r="Q1339" s="35">
        <v>1670.274478</v>
      </c>
      <c r="R1339" s="36">
        <v>0</v>
      </c>
      <c r="S1339" s="36">
        <v>453.47096571445985</v>
      </c>
      <c r="T1339" s="36">
        <v>3196.5290342855401</v>
      </c>
      <c r="U1339" s="37">
        <v>3650.0196826367965</v>
      </c>
      <c r="V1339" s="38">
        <v>5320.2941606367967</v>
      </c>
      <c r="W1339" s="34">
        <v>36913.180555636805</v>
      </c>
      <c r="X1339" s="34">
        <v>850.25806071446277</v>
      </c>
      <c r="Y1339" s="33">
        <v>36062.922494922343</v>
      </c>
      <c r="Z1339" s="144">
        <v>0</v>
      </c>
      <c r="AA1339" s="34">
        <v>1537.1290037618564</v>
      </c>
      <c r="AB1339" s="34">
        <v>5919.6909672495403</v>
      </c>
      <c r="AC1339" s="34">
        <v>21652.880000000001</v>
      </c>
      <c r="AD1339" s="34">
        <v>732</v>
      </c>
      <c r="AE1339" s="34">
        <v>279.10000000000002</v>
      </c>
      <c r="AF1339" s="34">
        <v>30120.799971011395</v>
      </c>
      <c r="AG1339" s="136">
        <v>25500</v>
      </c>
      <c r="AH1339" s="34">
        <v>26000</v>
      </c>
      <c r="AI1339" s="34">
        <v>0</v>
      </c>
      <c r="AJ1339" s="34">
        <v>500</v>
      </c>
      <c r="AK1339" s="34">
        <v>500</v>
      </c>
      <c r="AL1339" s="34">
        <v>25500</v>
      </c>
      <c r="AM1339" s="34">
        <v>25500</v>
      </c>
      <c r="AN1339" s="34">
        <v>0</v>
      </c>
      <c r="AO1339" s="34">
        <v>31592.886395000009</v>
      </c>
      <c r="AP1339" s="34">
        <v>31092.886395000009</v>
      </c>
      <c r="AQ1339" s="34">
        <v>500</v>
      </c>
      <c r="AR1339" s="34">
        <v>-29959</v>
      </c>
      <c r="AS1339" s="34">
        <v>0</v>
      </c>
    </row>
    <row r="1340" spans="2:45" s="1" customFormat="1" ht="14.25" x14ac:dyDescent="0.2">
      <c r="B1340" s="31" t="s">
        <v>4794</v>
      </c>
      <c r="C1340" s="32" t="s">
        <v>790</v>
      </c>
      <c r="D1340" s="31" t="s">
        <v>791</v>
      </c>
      <c r="E1340" s="31" t="s">
        <v>13</v>
      </c>
      <c r="F1340" s="31" t="s">
        <v>11</v>
      </c>
      <c r="G1340" s="31" t="s">
        <v>19</v>
      </c>
      <c r="H1340" s="31" t="s">
        <v>55</v>
      </c>
      <c r="I1340" s="31" t="s">
        <v>10</v>
      </c>
      <c r="J1340" s="31" t="s">
        <v>12</v>
      </c>
      <c r="K1340" s="31" t="s">
        <v>792</v>
      </c>
      <c r="L1340" s="33">
        <v>2966</v>
      </c>
      <c r="M1340" s="150">
        <v>176915.14142600002</v>
      </c>
      <c r="N1340" s="34">
        <v>-96765</v>
      </c>
      <c r="O1340" s="34">
        <v>50758.339845346156</v>
      </c>
      <c r="P1340" s="30">
        <v>147043.64142600002</v>
      </c>
      <c r="Q1340" s="35">
        <v>8371.5551479999995</v>
      </c>
      <c r="R1340" s="36">
        <v>0</v>
      </c>
      <c r="S1340" s="36">
        <v>1233.6364057147593</v>
      </c>
      <c r="T1340" s="36">
        <v>4698.3635942852407</v>
      </c>
      <c r="U1340" s="37">
        <v>5932.0319883291722</v>
      </c>
      <c r="V1340" s="38">
        <v>14303.587136329172</v>
      </c>
      <c r="W1340" s="34">
        <v>161347.2285623292</v>
      </c>
      <c r="X1340" s="34">
        <v>2313.0682607147901</v>
      </c>
      <c r="Y1340" s="33">
        <v>159034.16030161441</v>
      </c>
      <c r="Z1340" s="144">
        <v>0</v>
      </c>
      <c r="AA1340" s="34">
        <v>2784.4598034174956</v>
      </c>
      <c r="AB1340" s="34">
        <v>15492.078245790675</v>
      </c>
      <c r="AC1340" s="34">
        <v>12432.62</v>
      </c>
      <c r="AD1340" s="34">
        <v>478</v>
      </c>
      <c r="AE1340" s="34">
        <v>818.56</v>
      </c>
      <c r="AF1340" s="34">
        <v>32005.718049208172</v>
      </c>
      <c r="AG1340" s="136">
        <v>97273</v>
      </c>
      <c r="AH1340" s="34">
        <v>101693.5</v>
      </c>
      <c r="AI1340" s="34">
        <v>1277</v>
      </c>
      <c r="AJ1340" s="34">
        <v>5697.5</v>
      </c>
      <c r="AK1340" s="34">
        <v>4420.5</v>
      </c>
      <c r="AL1340" s="34">
        <v>95996</v>
      </c>
      <c r="AM1340" s="34">
        <v>95996</v>
      </c>
      <c r="AN1340" s="34">
        <v>0</v>
      </c>
      <c r="AO1340" s="34">
        <v>147043.64142600002</v>
      </c>
      <c r="AP1340" s="34">
        <v>142623.14142600002</v>
      </c>
      <c r="AQ1340" s="34">
        <v>4420.5</v>
      </c>
      <c r="AR1340" s="34">
        <v>-101896</v>
      </c>
      <c r="AS1340" s="34">
        <v>5131</v>
      </c>
    </row>
    <row r="1341" spans="2:45" s="1" customFormat="1" ht="14.25" x14ac:dyDescent="0.2">
      <c r="B1341" s="31" t="s">
        <v>4794</v>
      </c>
      <c r="C1341" s="32" t="s">
        <v>4113</v>
      </c>
      <c r="D1341" s="31" t="s">
        <v>4114</v>
      </c>
      <c r="E1341" s="31" t="s">
        <v>13</v>
      </c>
      <c r="F1341" s="31" t="s">
        <v>11</v>
      </c>
      <c r="G1341" s="31" t="s">
        <v>19</v>
      </c>
      <c r="H1341" s="31" t="s">
        <v>55</v>
      </c>
      <c r="I1341" s="31" t="s">
        <v>10</v>
      </c>
      <c r="J1341" s="31" t="s">
        <v>16</v>
      </c>
      <c r="K1341" s="31" t="s">
        <v>4115</v>
      </c>
      <c r="L1341" s="33">
        <v>12458</v>
      </c>
      <c r="M1341" s="150">
        <v>465979.44461900007</v>
      </c>
      <c r="N1341" s="34">
        <v>-482559</v>
      </c>
      <c r="O1341" s="34">
        <v>220265.52449260993</v>
      </c>
      <c r="P1341" s="30">
        <v>415041.44461900007</v>
      </c>
      <c r="Q1341" s="35">
        <v>43954.175297000002</v>
      </c>
      <c r="R1341" s="36">
        <v>0</v>
      </c>
      <c r="S1341" s="36">
        <v>24502.647190866548</v>
      </c>
      <c r="T1341" s="36">
        <v>413.35280913345196</v>
      </c>
      <c r="U1341" s="37">
        <v>24916.134359610529</v>
      </c>
      <c r="V1341" s="38">
        <v>68870.309656610538</v>
      </c>
      <c r="W1341" s="34">
        <v>483911.75427561061</v>
      </c>
      <c r="X1341" s="34">
        <v>45942.463482866588</v>
      </c>
      <c r="Y1341" s="33">
        <v>437969.29079274402</v>
      </c>
      <c r="Z1341" s="144">
        <v>0</v>
      </c>
      <c r="AA1341" s="34">
        <v>32634.520905965175</v>
      </c>
      <c r="AB1341" s="34">
        <v>66937.852113309156</v>
      </c>
      <c r="AC1341" s="34">
        <v>52220.36</v>
      </c>
      <c r="AD1341" s="34">
        <v>9749.7883874283561</v>
      </c>
      <c r="AE1341" s="34">
        <v>2690.66</v>
      </c>
      <c r="AF1341" s="34">
        <v>164233.18140670267</v>
      </c>
      <c r="AG1341" s="136">
        <v>411321</v>
      </c>
      <c r="AH1341" s="34">
        <v>436321</v>
      </c>
      <c r="AI1341" s="34">
        <v>10000</v>
      </c>
      <c r="AJ1341" s="34">
        <v>35000</v>
      </c>
      <c r="AK1341" s="34">
        <v>25000</v>
      </c>
      <c r="AL1341" s="34">
        <v>401321</v>
      </c>
      <c r="AM1341" s="34">
        <v>401321</v>
      </c>
      <c r="AN1341" s="34">
        <v>0</v>
      </c>
      <c r="AO1341" s="34">
        <v>415041.44461900007</v>
      </c>
      <c r="AP1341" s="34">
        <v>390041.44461900007</v>
      </c>
      <c r="AQ1341" s="34">
        <v>25000</v>
      </c>
      <c r="AR1341" s="34">
        <v>-599190</v>
      </c>
      <c r="AS1341" s="34">
        <v>116631</v>
      </c>
    </row>
    <row r="1342" spans="2:45" s="1" customFormat="1" ht="14.25" x14ac:dyDescent="0.2">
      <c r="B1342" s="31" t="s">
        <v>4794</v>
      </c>
      <c r="C1342" s="32" t="s">
        <v>3347</v>
      </c>
      <c r="D1342" s="31" t="s">
        <v>3348</v>
      </c>
      <c r="E1342" s="31" t="s">
        <v>13</v>
      </c>
      <c r="F1342" s="31" t="s">
        <v>11</v>
      </c>
      <c r="G1342" s="31" t="s">
        <v>19</v>
      </c>
      <c r="H1342" s="31" t="s">
        <v>55</v>
      </c>
      <c r="I1342" s="31" t="s">
        <v>10</v>
      </c>
      <c r="J1342" s="31" t="s">
        <v>12</v>
      </c>
      <c r="K1342" s="31" t="s">
        <v>3349</v>
      </c>
      <c r="L1342" s="33">
        <v>1883</v>
      </c>
      <c r="M1342" s="150">
        <v>82828.209752999988</v>
      </c>
      <c r="N1342" s="34">
        <v>-32127</v>
      </c>
      <c r="O1342" s="34">
        <v>21966.616676160389</v>
      </c>
      <c r="P1342" s="30">
        <v>47078.979752999992</v>
      </c>
      <c r="Q1342" s="35">
        <v>1642.0789870000001</v>
      </c>
      <c r="R1342" s="36">
        <v>0</v>
      </c>
      <c r="S1342" s="36">
        <v>0</v>
      </c>
      <c r="T1342" s="36">
        <v>3766</v>
      </c>
      <c r="U1342" s="37">
        <v>3766.0203081671716</v>
      </c>
      <c r="V1342" s="38">
        <v>5408.0992951671715</v>
      </c>
      <c r="W1342" s="34">
        <v>52487.079048167165</v>
      </c>
      <c r="X1342" s="34">
        <v>0</v>
      </c>
      <c r="Y1342" s="33">
        <v>52487.079048167165</v>
      </c>
      <c r="Z1342" s="144">
        <v>0</v>
      </c>
      <c r="AA1342" s="34">
        <v>3544.3241339119331</v>
      </c>
      <c r="AB1342" s="34">
        <v>8635.1380317739786</v>
      </c>
      <c r="AC1342" s="34">
        <v>18837.940000000002</v>
      </c>
      <c r="AD1342" s="34">
        <v>605.10444073759982</v>
      </c>
      <c r="AE1342" s="34">
        <v>53.25</v>
      </c>
      <c r="AF1342" s="34">
        <v>31675.756606423514</v>
      </c>
      <c r="AG1342" s="136">
        <v>9849</v>
      </c>
      <c r="AH1342" s="34">
        <v>21270.77</v>
      </c>
      <c r="AI1342" s="34">
        <v>0</v>
      </c>
      <c r="AJ1342" s="34">
        <v>200</v>
      </c>
      <c r="AK1342" s="34">
        <v>200</v>
      </c>
      <c r="AL1342" s="34">
        <v>9849</v>
      </c>
      <c r="AM1342" s="34">
        <v>21070.77</v>
      </c>
      <c r="AN1342" s="34">
        <v>11221.77</v>
      </c>
      <c r="AO1342" s="34">
        <v>47078.979752999992</v>
      </c>
      <c r="AP1342" s="34">
        <v>35657.209752999988</v>
      </c>
      <c r="AQ1342" s="34">
        <v>11421.770000000004</v>
      </c>
      <c r="AR1342" s="34">
        <v>-32127</v>
      </c>
      <c r="AS1342" s="34">
        <v>0</v>
      </c>
    </row>
    <row r="1343" spans="2:45" s="1" customFormat="1" ht="14.25" x14ac:dyDescent="0.2">
      <c r="B1343" s="31" t="s">
        <v>4794</v>
      </c>
      <c r="C1343" s="32" t="s">
        <v>3123</v>
      </c>
      <c r="D1343" s="31" t="s">
        <v>3124</v>
      </c>
      <c r="E1343" s="31" t="s">
        <v>13</v>
      </c>
      <c r="F1343" s="31" t="s">
        <v>11</v>
      </c>
      <c r="G1343" s="31" t="s">
        <v>19</v>
      </c>
      <c r="H1343" s="31" t="s">
        <v>55</v>
      </c>
      <c r="I1343" s="31" t="s">
        <v>10</v>
      </c>
      <c r="J1343" s="31" t="s">
        <v>21</v>
      </c>
      <c r="K1343" s="31" t="s">
        <v>3125</v>
      </c>
      <c r="L1343" s="33">
        <v>37</v>
      </c>
      <c r="M1343" s="150">
        <v>3563.9908009999999</v>
      </c>
      <c r="N1343" s="34">
        <v>-3585</v>
      </c>
      <c r="O1343" s="34">
        <v>3073.755654563075</v>
      </c>
      <c r="P1343" s="30">
        <v>-2681.7131189000002</v>
      </c>
      <c r="Q1343" s="35">
        <v>0</v>
      </c>
      <c r="R1343" s="36">
        <v>2681.7131189000002</v>
      </c>
      <c r="S1343" s="36">
        <v>0</v>
      </c>
      <c r="T1343" s="36">
        <v>2442.4446322924287</v>
      </c>
      <c r="U1343" s="37">
        <v>5124.1853832296629</v>
      </c>
      <c r="V1343" s="38">
        <v>5124.1853832296629</v>
      </c>
      <c r="W1343" s="34">
        <v>5124.1853832296629</v>
      </c>
      <c r="X1343" s="34">
        <v>3073.7556545630741</v>
      </c>
      <c r="Y1343" s="33">
        <v>2050.4297286665887</v>
      </c>
      <c r="Z1343" s="144">
        <v>0</v>
      </c>
      <c r="AA1343" s="34">
        <v>1697.4054846491858</v>
      </c>
      <c r="AB1343" s="34">
        <v>1081.4658845614517</v>
      </c>
      <c r="AC1343" s="34">
        <v>600</v>
      </c>
      <c r="AD1343" s="34">
        <v>554</v>
      </c>
      <c r="AE1343" s="34">
        <v>0</v>
      </c>
      <c r="AF1343" s="34">
        <v>3932.8713692106376</v>
      </c>
      <c r="AG1343" s="136">
        <v>0</v>
      </c>
      <c r="AH1343" s="34">
        <v>718.29608009999993</v>
      </c>
      <c r="AI1343" s="34">
        <v>0</v>
      </c>
      <c r="AJ1343" s="34">
        <v>356.39908009999999</v>
      </c>
      <c r="AK1343" s="34">
        <v>356.39908009999999</v>
      </c>
      <c r="AL1343" s="34">
        <v>0</v>
      </c>
      <c r="AM1343" s="34">
        <v>361.89699999999993</v>
      </c>
      <c r="AN1343" s="34">
        <v>361.89699999999993</v>
      </c>
      <c r="AO1343" s="34">
        <v>-2681.7131189000002</v>
      </c>
      <c r="AP1343" s="34">
        <v>-3400.0091990000001</v>
      </c>
      <c r="AQ1343" s="34">
        <v>718.29608009999993</v>
      </c>
      <c r="AR1343" s="34">
        <v>-3585</v>
      </c>
      <c r="AS1343" s="34">
        <v>0</v>
      </c>
    </row>
    <row r="1344" spans="2:45" s="1" customFormat="1" ht="14.25" x14ac:dyDescent="0.2">
      <c r="B1344" s="31" t="s">
        <v>4794</v>
      </c>
      <c r="C1344" s="32" t="s">
        <v>4638</v>
      </c>
      <c r="D1344" s="31" t="s">
        <v>4639</v>
      </c>
      <c r="E1344" s="31" t="s">
        <v>13</v>
      </c>
      <c r="F1344" s="31" t="s">
        <v>11</v>
      </c>
      <c r="G1344" s="31" t="s">
        <v>19</v>
      </c>
      <c r="H1344" s="31" t="s">
        <v>55</v>
      </c>
      <c r="I1344" s="31" t="s">
        <v>10</v>
      </c>
      <c r="J1344" s="31" t="s">
        <v>12</v>
      </c>
      <c r="K1344" s="31" t="s">
        <v>4640</v>
      </c>
      <c r="L1344" s="33">
        <v>1404</v>
      </c>
      <c r="M1344" s="150">
        <v>73935.160888000013</v>
      </c>
      <c r="N1344" s="34">
        <v>-61223</v>
      </c>
      <c r="O1344" s="34">
        <v>26371.242556431222</v>
      </c>
      <c r="P1344" s="30">
        <v>33146.960888000016</v>
      </c>
      <c r="Q1344" s="35">
        <v>3234.5780709999999</v>
      </c>
      <c r="R1344" s="36">
        <v>0</v>
      </c>
      <c r="S1344" s="36">
        <v>40.372862857158367</v>
      </c>
      <c r="T1344" s="36">
        <v>2767.6271371428415</v>
      </c>
      <c r="U1344" s="37">
        <v>2808.015142149075</v>
      </c>
      <c r="V1344" s="38">
        <v>6042.5932131490754</v>
      </c>
      <c r="W1344" s="34">
        <v>39189.554101149093</v>
      </c>
      <c r="X1344" s="34">
        <v>75.699117857162491</v>
      </c>
      <c r="Y1344" s="33">
        <v>39113.854983291931</v>
      </c>
      <c r="Z1344" s="144">
        <v>0</v>
      </c>
      <c r="AA1344" s="34">
        <v>1649.5811726546394</v>
      </c>
      <c r="AB1344" s="34">
        <v>15031.160218851594</v>
      </c>
      <c r="AC1344" s="34">
        <v>5885.17</v>
      </c>
      <c r="AD1344" s="34">
        <v>5780.5</v>
      </c>
      <c r="AE1344" s="34">
        <v>417.63</v>
      </c>
      <c r="AF1344" s="34">
        <v>28764.041391506235</v>
      </c>
      <c r="AG1344" s="136">
        <v>53167</v>
      </c>
      <c r="AH1344" s="34">
        <v>56313.8</v>
      </c>
      <c r="AI1344" s="34">
        <v>0</v>
      </c>
      <c r="AJ1344" s="34">
        <v>3146.8</v>
      </c>
      <c r="AK1344" s="34">
        <v>3146.8</v>
      </c>
      <c r="AL1344" s="34">
        <v>53167</v>
      </c>
      <c r="AM1344" s="34">
        <v>53167</v>
      </c>
      <c r="AN1344" s="34">
        <v>0</v>
      </c>
      <c r="AO1344" s="34">
        <v>33146.960888000016</v>
      </c>
      <c r="AP1344" s="34">
        <v>30000.160888000017</v>
      </c>
      <c r="AQ1344" s="34">
        <v>3146.8000000000029</v>
      </c>
      <c r="AR1344" s="34">
        <v>-61223</v>
      </c>
      <c r="AS1344" s="34">
        <v>0</v>
      </c>
    </row>
    <row r="1345" spans="2:45" s="1" customFormat="1" ht="14.25" x14ac:dyDescent="0.2">
      <c r="B1345" s="31" t="s">
        <v>4794</v>
      </c>
      <c r="C1345" s="32" t="s">
        <v>219</v>
      </c>
      <c r="D1345" s="31" t="s">
        <v>220</v>
      </c>
      <c r="E1345" s="31" t="s">
        <v>13</v>
      </c>
      <c r="F1345" s="31" t="s">
        <v>11</v>
      </c>
      <c r="G1345" s="31" t="s">
        <v>19</v>
      </c>
      <c r="H1345" s="31" t="s">
        <v>55</v>
      </c>
      <c r="I1345" s="31" t="s">
        <v>10</v>
      </c>
      <c r="J1345" s="31" t="s">
        <v>12</v>
      </c>
      <c r="K1345" s="31" t="s">
        <v>221</v>
      </c>
      <c r="L1345" s="33">
        <v>2139</v>
      </c>
      <c r="M1345" s="150">
        <v>145323.10101499999</v>
      </c>
      <c r="N1345" s="34">
        <v>-493966</v>
      </c>
      <c r="O1345" s="34">
        <v>418418.89095538296</v>
      </c>
      <c r="P1345" s="30">
        <v>-367939.99898499995</v>
      </c>
      <c r="Q1345" s="35">
        <v>4422.5915999999997</v>
      </c>
      <c r="R1345" s="36">
        <v>367939.99898499995</v>
      </c>
      <c r="S1345" s="36">
        <v>740.33056228599844</v>
      </c>
      <c r="T1345" s="36">
        <v>328863.59640291135</v>
      </c>
      <c r="U1345" s="37">
        <v>697547.68745807232</v>
      </c>
      <c r="V1345" s="38">
        <v>701970.27905807237</v>
      </c>
      <c r="W1345" s="34">
        <v>701970.27905807237</v>
      </c>
      <c r="X1345" s="34">
        <v>416032.20840166893</v>
      </c>
      <c r="Y1345" s="33">
        <v>285938.07065640343</v>
      </c>
      <c r="Z1345" s="144">
        <v>0</v>
      </c>
      <c r="AA1345" s="34">
        <v>3135.0462357106999</v>
      </c>
      <c r="AB1345" s="34">
        <v>11922.446332259071</v>
      </c>
      <c r="AC1345" s="34">
        <v>8966.07</v>
      </c>
      <c r="AD1345" s="34">
        <v>2121</v>
      </c>
      <c r="AE1345" s="34">
        <v>0</v>
      </c>
      <c r="AF1345" s="34">
        <v>26144.56256796977</v>
      </c>
      <c r="AG1345" s="136">
        <v>99879</v>
      </c>
      <c r="AH1345" s="34">
        <v>100059.9</v>
      </c>
      <c r="AI1345" s="34">
        <v>3384</v>
      </c>
      <c r="AJ1345" s="34">
        <v>3564.9</v>
      </c>
      <c r="AK1345" s="34">
        <v>180.90000000000009</v>
      </c>
      <c r="AL1345" s="34">
        <v>96495</v>
      </c>
      <c r="AM1345" s="34">
        <v>96495</v>
      </c>
      <c r="AN1345" s="34">
        <v>0</v>
      </c>
      <c r="AO1345" s="34">
        <v>-367939.99898499995</v>
      </c>
      <c r="AP1345" s="34">
        <v>-368120.89898499998</v>
      </c>
      <c r="AQ1345" s="34">
        <v>180.90000000002328</v>
      </c>
      <c r="AR1345" s="34">
        <v>-493966</v>
      </c>
      <c r="AS1345" s="34">
        <v>0</v>
      </c>
    </row>
    <row r="1346" spans="2:45" s="1" customFormat="1" ht="14.25" x14ac:dyDescent="0.2">
      <c r="B1346" s="31" t="s">
        <v>4794</v>
      </c>
      <c r="C1346" s="32" t="s">
        <v>4446</v>
      </c>
      <c r="D1346" s="31" t="s">
        <v>4447</v>
      </c>
      <c r="E1346" s="31" t="s">
        <v>13</v>
      </c>
      <c r="F1346" s="31" t="s">
        <v>11</v>
      </c>
      <c r="G1346" s="31" t="s">
        <v>19</v>
      </c>
      <c r="H1346" s="31" t="s">
        <v>55</v>
      </c>
      <c r="I1346" s="31" t="s">
        <v>10</v>
      </c>
      <c r="J1346" s="31" t="s">
        <v>12</v>
      </c>
      <c r="K1346" s="31" t="s">
        <v>4448</v>
      </c>
      <c r="L1346" s="33">
        <v>1915</v>
      </c>
      <c r="M1346" s="150">
        <v>120107.40860999998</v>
      </c>
      <c r="N1346" s="34">
        <v>-4979</v>
      </c>
      <c r="O1346" s="34">
        <v>199.80000000000018</v>
      </c>
      <c r="P1346" s="30">
        <v>160508.60861</v>
      </c>
      <c r="Q1346" s="35">
        <v>2226.2183770000001</v>
      </c>
      <c r="R1346" s="36">
        <v>0</v>
      </c>
      <c r="S1346" s="36">
        <v>0</v>
      </c>
      <c r="T1346" s="36">
        <v>3830</v>
      </c>
      <c r="U1346" s="37">
        <v>3830.0206532873781</v>
      </c>
      <c r="V1346" s="38">
        <v>6056.2390302873782</v>
      </c>
      <c r="W1346" s="34">
        <v>166564.84764028736</v>
      </c>
      <c r="X1346" s="34">
        <v>-2.9103829999999999E-11</v>
      </c>
      <c r="Y1346" s="33">
        <v>166564.84764028739</v>
      </c>
      <c r="Z1346" s="144">
        <v>0</v>
      </c>
      <c r="AA1346" s="34">
        <v>1672.1494028235979</v>
      </c>
      <c r="AB1346" s="34">
        <v>8330.9658205600863</v>
      </c>
      <c r="AC1346" s="34">
        <v>23847.1</v>
      </c>
      <c r="AD1346" s="34">
        <v>1941.575</v>
      </c>
      <c r="AE1346" s="34">
        <v>1755.44</v>
      </c>
      <c r="AF1346" s="34">
        <v>37547.230223383682</v>
      </c>
      <c r="AG1346" s="136">
        <v>47610</v>
      </c>
      <c r="AH1346" s="34">
        <v>52389.2</v>
      </c>
      <c r="AI1346" s="34">
        <v>0</v>
      </c>
      <c r="AJ1346" s="34">
        <v>4779.2</v>
      </c>
      <c r="AK1346" s="34">
        <v>4779.2</v>
      </c>
      <c r="AL1346" s="34">
        <v>47610</v>
      </c>
      <c r="AM1346" s="34">
        <v>47610</v>
      </c>
      <c r="AN1346" s="34">
        <v>0</v>
      </c>
      <c r="AO1346" s="34">
        <v>160508.60861</v>
      </c>
      <c r="AP1346" s="34">
        <v>155729.40860999998</v>
      </c>
      <c r="AQ1346" s="34">
        <v>4779.2000000000116</v>
      </c>
      <c r="AR1346" s="34">
        <v>-4979</v>
      </c>
      <c r="AS1346" s="34">
        <v>0</v>
      </c>
    </row>
    <row r="1347" spans="2:45" s="1" customFormat="1" ht="14.25" x14ac:dyDescent="0.2">
      <c r="B1347" s="31" t="s">
        <v>4794</v>
      </c>
      <c r="C1347" s="32" t="s">
        <v>937</v>
      </c>
      <c r="D1347" s="31" t="s">
        <v>938</v>
      </c>
      <c r="E1347" s="31" t="s">
        <v>13</v>
      </c>
      <c r="F1347" s="31" t="s">
        <v>11</v>
      </c>
      <c r="G1347" s="31" t="s">
        <v>19</v>
      </c>
      <c r="H1347" s="31" t="s">
        <v>55</v>
      </c>
      <c r="I1347" s="31" t="s">
        <v>10</v>
      </c>
      <c r="J1347" s="31" t="s">
        <v>12</v>
      </c>
      <c r="K1347" s="31" t="s">
        <v>939</v>
      </c>
      <c r="L1347" s="33">
        <v>1851</v>
      </c>
      <c r="M1347" s="150">
        <v>103006.63967999999</v>
      </c>
      <c r="N1347" s="34">
        <v>-24417.690000000002</v>
      </c>
      <c r="O1347" s="34">
        <v>0</v>
      </c>
      <c r="P1347" s="30">
        <v>151771.04968</v>
      </c>
      <c r="Q1347" s="35">
        <v>6314.7043210000002</v>
      </c>
      <c r="R1347" s="36">
        <v>0</v>
      </c>
      <c r="S1347" s="36">
        <v>3347.127980572714</v>
      </c>
      <c r="T1347" s="36">
        <v>354.87201942728598</v>
      </c>
      <c r="U1347" s="37">
        <v>3702.0199630469647</v>
      </c>
      <c r="V1347" s="38">
        <v>10016.724284046964</v>
      </c>
      <c r="W1347" s="34">
        <v>161787.77396404697</v>
      </c>
      <c r="X1347" s="34">
        <v>6275.8649635727343</v>
      </c>
      <c r="Y1347" s="33">
        <v>155511.90900047423</v>
      </c>
      <c r="Z1347" s="144">
        <v>0</v>
      </c>
      <c r="AA1347" s="34">
        <v>2142.6050281617745</v>
      </c>
      <c r="AB1347" s="34">
        <v>14414.09224704643</v>
      </c>
      <c r="AC1347" s="34">
        <v>7758.86</v>
      </c>
      <c r="AD1347" s="34">
        <v>2420.6445905</v>
      </c>
      <c r="AE1347" s="34">
        <v>1221.4000000000001</v>
      </c>
      <c r="AF1347" s="34">
        <v>27957.601865708206</v>
      </c>
      <c r="AG1347" s="136">
        <v>77422</v>
      </c>
      <c r="AH1347" s="34">
        <v>80187.100000000006</v>
      </c>
      <c r="AI1347" s="34">
        <v>0</v>
      </c>
      <c r="AJ1347" s="34">
        <v>2765.1000000000004</v>
      </c>
      <c r="AK1347" s="34">
        <v>2765.1000000000004</v>
      </c>
      <c r="AL1347" s="34">
        <v>77422</v>
      </c>
      <c r="AM1347" s="34">
        <v>77422</v>
      </c>
      <c r="AN1347" s="34">
        <v>0</v>
      </c>
      <c r="AO1347" s="34">
        <v>151771.04968</v>
      </c>
      <c r="AP1347" s="34">
        <v>149005.94967999999</v>
      </c>
      <c r="AQ1347" s="34">
        <v>2765.1000000000058</v>
      </c>
      <c r="AR1347" s="34">
        <v>-24417.690000000002</v>
      </c>
      <c r="AS1347" s="34">
        <v>0</v>
      </c>
    </row>
    <row r="1348" spans="2:45" s="1" customFormat="1" ht="14.25" x14ac:dyDescent="0.2">
      <c r="B1348" s="31" t="s">
        <v>4794</v>
      </c>
      <c r="C1348" s="32" t="s">
        <v>727</v>
      </c>
      <c r="D1348" s="31" t="s">
        <v>728</v>
      </c>
      <c r="E1348" s="31" t="s">
        <v>13</v>
      </c>
      <c r="F1348" s="31" t="s">
        <v>11</v>
      </c>
      <c r="G1348" s="31" t="s">
        <v>19</v>
      </c>
      <c r="H1348" s="31" t="s">
        <v>55</v>
      </c>
      <c r="I1348" s="31" t="s">
        <v>10</v>
      </c>
      <c r="J1348" s="31" t="s">
        <v>12</v>
      </c>
      <c r="K1348" s="31" t="s">
        <v>729</v>
      </c>
      <c r="L1348" s="33">
        <v>2235</v>
      </c>
      <c r="M1348" s="150">
        <v>114044.531231</v>
      </c>
      <c r="N1348" s="34">
        <v>-121503</v>
      </c>
      <c r="O1348" s="34">
        <v>64662.273019321648</v>
      </c>
      <c r="P1348" s="30">
        <v>80974.531231000001</v>
      </c>
      <c r="Q1348" s="35">
        <v>7748.893129</v>
      </c>
      <c r="R1348" s="36">
        <v>0</v>
      </c>
      <c r="S1348" s="36">
        <v>2945.8500731439885</v>
      </c>
      <c r="T1348" s="36">
        <v>1524.1499268560115</v>
      </c>
      <c r="U1348" s="37">
        <v>4470.0241044894465</v>
      </c>
      <c r="V1348" s="38">
        <v>12218.917233489447</v>
      </c>
      <c r="W1348" s="34">
        <v>93193.448464489455</v>
      </c>
      <c r="X1348" s="34">
        <v>5523.4688871439866</v>
      </c>
      <c r="Y1348" s="33">
        <v>87669.979577345468</v>
      </c>
      <c r="Z1348" s="144">
        <v>0</v>
      </c>
      <c r="AA1348" s="34">
        <v>3692.7121571316188</v>
      </c>
      <c r="AB1348" s="34">
        <v>8673.0433633581888</v>
      </c>
      <c r="AC1348" s="34">
        <v>9368.48</v>
      </c>
      <c r="AD1348" s="34">
        <v>1829</v>
      </c>
      <c r="AE1348" s="34">
        <v>650.84</v>
      </c>
      <c r="AF1348" s="34">
        <v>24214.075520489805</v>
      </c>
      <c r="AG1348" s="136">
        <v>133030</v>
      </c>
      <c r="AH1348" s="34">
        <v>135330</v>
      </c>
      <c r="AI1348" s="34">
        <v>0</v>
      </c>
      <c r="AJ1348" s="34">
        <v>2300</v>
      </c>
      <c r="AK1348" s="34">
        <v>2300</v>
      </c>
      <c r="AL1348" s="34">
        <v>133030</v>
      </c>
      <c r="AM1348" s="34">
        <v>133030</v>
      </c>
      <c r="AN1348" s="34">
        <v>0</v>
      </c>
      <c r="AO1348" s="34">
        <v>80974.531231000001</v>
      </c>
      <c r="AP1348" s="34">
        <v>78674.531231000001</v>
      </c>
      <c r="AQ1348" s="34">
        <v>2300</v>
      </c>
      <c r="AR1348" s="34">
        <v>-121503</v>
      </c>
      <c r="AS1348" s="34">
        <v>0</v>
      </c>
    </row>
    <row r="1349" spans="2:45" s="1" customFormat="1" ht="14.25" x14ac:dyDescent="0.2">
      <c r="B1349" s="31" t="s">
        <v>4794</v>
      </c>
      <c r="C1349" s="32" t="s">
        <v>3058</v>
      </c>
      <c r="D1349" s="31" t="s">
        <v>3059</v>
      </c>
      <c r="E1349" s="31" t="s">
        <v>13</v>
      </c>
      <c r="F1349" s="31" t="s">
        <v>11</v>
      </c>
      <c r="G1349" s="31" t="s">
        <v>19</v>
      </c>
      <c r="H1349" s="31" t="s">
        <v>55</v>
      </c>
      <c r="I1349" s="31" t="s">
        <v>10</v>
      </c>
      <c r="J1349" s="31" t="s">
        <v>21</v>
      </c>
      <c r="K1349" s="31" t="s">
        <v>3060</v>
      </c>
      <c r="L1349" s="33">
        <v>656</v>
      </c>
      <c r="M1349" s="150">
        <v>24916.810293999999</v>
      </c>
      <c r="N1349" s="34">
        <v>-4505</v>
      </c>
      <c r="O1349" s="34">
        <v>1879.120762236626</v>
      </c>
      <c r="P1349" s="30">
        <v>41760.810293999995</v>
      </c>
      <c r="Q1349" s="35">
        <v>1100.1177829999999</v>
      </c>
      <c r="R1349" s="36">
        <v>0</v>
      </c>
      <c r="S1349" s="36">
        <v>629.63192914309889</v>
      </c>
      <c r="T1349" s="36">
        <v>682.36807085690111</v>
      </c>
      <c r="U1349" s="37">
        <v>1312.0070749642402</v>
      </c>
      <c r="V1349" s="38">
        <v>2412.1248579642402</v>
      </c>
      <c r="W1349" s="34">
        <v>44172.935151964237</v>
      </c>
      <c r="X1349" s="34">
        <v>1180.5598671430998</v>
      </c>
      <c r="Y1349" s="33">
        <v>42992.375284821137</v>
      </c>
      <c r="Z1349" s="144">
        <v>0</v>
      </c>
      <c r="AA1349" s="34">
        <v>879.64713278098384</v>
      </c>
      <c r="AB1349" s="34">
        <v>6947.4887497671152</v>
      </c>
      <c r="AC1349" s="34">
        <v>3729.9700000000003</v>
      </c>
      <c r="AD1349" s="34">
        <v>234</v>
      </c>
      <c r="AE1349" s="34">
        <v>0</v>
      </c>
      <c r="AF1349" s="34">
        <v>11791.1058825481</v>
      </c>
      <c r="AG1349" s="136">
        <v>20923</v>
      </c>
      <c r="AH1349" s="34">
        <v>21776</v>
      </c>
      <c r="AI1349" s="34">
        <v>0</v>
      </c>
      <c r="AJ1349" s="34">
        <v>853</v>
      </c>
      <c r="AK1349" s="34">
        <v>853</v>
      </c>
      <c r="AL1349" s="34">
        <v>20923</v>
      </c>
      <c r="AM1349" s="34">
        <v>20923</v>
      </c>
      <c r="AN1349" s="34">
        <v>0</v>
      </c>
      <c r="AO1349" s="34">
        <v>41760.810293999995</v>
      </c>
      <c r="AP1349" s="34">
        <v>40907.810293999995</v>
      </c>
      <c r="AQ1349" s="34">
        <v>853</v>
      </c>
      <c r="AR1349" s="34">
        <v>-4505</v>
      </c>
      <c r="AS1349" s="34">
        <v>0</v>
      </c>
    </row>
    <row r="1350" spans="2:45" s="1" customFormat="1" ht="14.25" x14ac:dyDescent="0.2">
      <c r="B1350" s="31" t="s">
        <v>4794</v>
      </c>
      <c r="C1350" s="32" t="s">
        <v>1508</v>
      </c>
      <c r="D1350" s="31" t="s">
        <v>1509</v>
      </c>
      <c r="E1350" s="31" t="s">
        <v>13</v>
      </c>
      <c r="F1350" s="31" t="s">
        <v>11</v>
      </c>
      <c r="G1350" s="31" t="s">
        <v>19</v>
      </c>
      <c r="H1350" s="31" t="s">
        <v>55</v>
      </c>
      <c r="I1350" s="31" t="s">
        <v>10</v>
      </c>
      <c r="J1350" s="31" t="s">
        <v>12</v>
      </c>
      <c r="K1350" s="31" t="s">
        <v>1510</v>
      </c>
      <c r="L1350" s="33">
        <v>2958</v>
      </c>
      <c r="M1350" s="150">
        <v>147312.53756199998</v>
      </c>
      <c r="N1350" s="34">
        <v>-147023</v>
      </c>
      <c r="O1350" s="34">
        <v>66166.341789397266</v>
      </c>
      <c r="P1350" s="30">
        <v>37311.35756199999</v>
      </c>
      <c r="Q1350" s="35">
        <v>10416.814985000001</v>
      </c>
      <c r="R1350" s="36">
        <v>0</v>
      </c>
      <c r="S1350" s="36">
        <v>0</v>
      </c>
      <c r="T1350" s="36">
        <v>15380.956912133399</v>
      </c>
      <c r="U1350" s="37">
        <v>15381.039853993256</v>
      </c>
      <c r="V1350" s="38">
        <v>25797.854838993255</v>
      </c>
      <c r="W1350" s="34">
        <v>63109.212400993245</v>
      </c>
      <c r="X1350" s="34">
        <v>18438.169242397271</v>
      </c>
      <c r="Y1350" s="33">
        <v>44671.043158595974</v>
      </c>
      <c r="Z1350" s="144">
        <v>0</v>
      </c>
      <c r="AA1350" s="34">
        <v>2732.3180790411266</v>
      </c>
      <c r="AB1350" s="34">
        <v>16031.071245162799</v>
      </c>
      <c r="AC1350" s="34">
        <v>37568.36</v>
      </c>
      <c r="AD1350" s="34">
        <v>5655.7738102250005</v>
      </c>
      <c r="AE1350" s="34">
        <v>156.54</v>
      </c>
      <c r="AF1350" s="34">
        <v>62144.063134428929</v>
      </c>
      <c r="AG1350" s="136">
        <v>29244</v>
      </c>
      <c r="AH1350" s="34">
        <v>37021.82</v>
      </c>
      <c r="AI1350" s="34">
        <v>0</v>
      </c>
      <c r="AJ1350" s="34">
        <v>3921.8</v>
      </c>
      <c r="AK1350" s="34">
        <v>3921.8</v>
      </c>
      <c r="AL1350" s="34">
        <v>29244</v>
      </c>
      <c r="AM1350" s="34">
        <v>33100.019999999997</v>
      </c>
      <c r="AN1350" s="34">
        <v>3856.0199999999968</v>
      </c>
      <c r="AO1350" s="34">
        <v>37311.35756199999</v>
      </c>
      <c r="AP1350" s="34">
        <v>29533.53756199999</v>
      </c>
      <c r="AQ1350" s="34">
        <v>7777.82</v>
      </c>
      <c r="AR1350" s="34">
        <v>-147023</v>
      </c>
      <c r="AS1350" s="34">
        <v>0</v>
      </c>
    </row>
    <row r="1351" spans="2:45" s="1" customFormat="1" ht="14.25" x14ac:dyDescent="0.2">
      <c r="B1351" s="31" t="s">
        <v>4794</v>
      </c>
      <c r="C1351" s="32" t="s">
        <v>617</v>
      </c>
      <c r="D1351" s="31" t="s">
        <v>618</v>
      </c>
      <c r="E1351" s="31" t="s">
        <v>13</v>
      </c>
      <c r="F1351" s="31" t="s">
        <v>11</v>
      </c>
      <c r="G1351" s="31" t="s">
        <v>19</v>
      </c>
      <c r="H1351" s="31" t="s">
        <v>55</v>
      </c>
      <c r="I1351" s="31" t="s">
        <v>10</v>
      </c>
      <c r="J1351" s="31" t="s">
        <v>21</v>
      </c>
      <c r="K1351" s="31" t="s">
        <v>619</v>
      </c>
      <c r="L1351" s="33">
        <v>289</v>
      </c>
      <c r="M1351" s="150">
        <v>15198.379925000001</v>
      </c>
      <c r="N1351" s="34">
        <v>-11558</v>
      </c>
      <c r="O1351" s="34">
        <v>7377.8079434236897</v>
      </c>
      <c r="P1351" s="30">
        <v>13154.379925000001</v>
      </c>
      <c r="Q1351" s="35">
        <v>1091.195324</v>
      </c>
      <c r="R1351" s="36">
        <v>0</v>
      </c>
      <c r="S1351" s="36">
        <v>0</v>
      </c>
      <c r="T1351" s="36">
        <v>578</v>
      </c>
      <c r="U1351" s="37">
        <v>578.00311686686803</v>
      </c>
      <c r="V1351" s="38">
        <v>1669.1984408668682</v>
      </c>
      <c r="W1351" s="34">
        <v>14823.57836586687</v>
      </c>
      <c r="X1351" s="34">
        <v>0</v>
      </c>
      <c r="Y1351" s="33">
        <v>14823.57836586687</v>
      </c>
      <c r="Z1351" s="144">
        <v>0</v>
      </c>
      <c r="AA1351" s="34">
        <v>3166.8919708496664</v>
      </c>
      <c r="AB1351" s="34">
        <v>1611.1315187523001</v>
      </c>
      <c r="AC1351" s="34">
        <v>2861.1400000000003</v>
      </c>
      <c r="AD1351" s="34">
        <v>657</v>
      </c>
      <c r="AE1351" s="34">
        <v>0</v>
      </c>
      <c r="AF1351" s="34">
        <v>8296.1634896019677</v>
      </c>
      <c r="AG1351" s="136">
        <v>13398</v>
      </c>
      <c r="AH1351" s="34">
        <v>13898</v>
      </c>
      <c r="AI1351" s="34">
        <v>0</v>
      </c>
      <c r="AJ1351" s="34">
        <v>500</v>
      </c>
      <c r="AK1351" s="34">
        <v>500</v>
      </c>
      <c r="AL1351" s="34">
        <v>13398</v>
      </c>
      <c r="AM1351" s="34">
        <v>13398</v>
      </c>
      <c r="AN1351" s="34">
        <v>0</v>
      </c>
      <c r="AO1351" s="34">
        <v>13154.379925000001</v>
      </c>
      <c r="AP1351" s="34">
        <v>12654.379925000001</v>
      </c>
      <c r="AQ1351" s="34">
        <v>500</v>
      </c>
      <c r="AR1351" s="34">
        <v>-11558</v>
      </c>
      <c r="AS1351" s="34">
        <v>0</v>
      </c>
    </row>
    <row r="1352" spans="2:45" s="1" customFormat="1" ht="14.25" x14ac:dyDescent="0.2">
      <c r="B1352" s="31" t="s">
        <v>4794</v>
      </c>
      <c r="C1352" s="32" t="s">
        <v>2503</v>
      </c>
      <c r="D1352" s="31" t="s">
        <v>2504</v>
      </c>
      <c r="E1352" s="31" t="s">
        <v>13</v>
      </c>
      <c r="F1352" s="31" t="s">
        <v>11</v>
      </c>
      <c r="G1352" s="31" t="s">
        <v>19</v>
      </c>
      <c r="H1352" s="31" t="s">
        <v>55</v>
      </c>
      <c r="I1352" s="31" t="s">
        <v>10</v>
      </c>
      <c r="J1352" s="31" t="s">
        <v>21</v>
      </c>
      <c r="K1352" s="31" t="s">
        <v>2505</v>
      </c>
      <c r="L1352" s="33">
        <v>544</v>
      </c>
      <c r="M1352" s="150">
        <v>41759.961454999997</v>
      </c>
      <c r="N1352" s="34">
        <v>-10617</v>
      </c>
      <c r="O1352" s="34">
        <v>6528.7198142724883</v>
      </c>
      <c r="P1352" s="30">
        <v>39662.961454999997</v>
      </c>
      <c r="Q1352" s="35">
        <v>1975.07421</v>
      </c>
      <c r="R1352" s="36">
        <v>0</v>
      </c>
      <c r="S1352" s="36">
        <v>0</v>
      </c>
      <c r="T1352" s="36">
        <v>1088</v>
      </c>
      <c r="U1352" s="37">
        <v>1088.0058670435162</v>
      </c>
      <c r="V1352" s="38">
        <v>3063.0800770435162</v>
      </c>
      <c r="W1352" s="34">
        <v>42726.041532043513</v>
      </c>
      <c r="X1352" s="34">
        <v>0</v>
      </c>
      <c r="Y1352" s="33">
        <v>42726.041532043513</v>
      </c>
      <c r="Z1352" s="144">
        <v>0</v>
      </c>
      <c r="AA1352" s="34">
        <v>1044.3082139919657</v>
      </c>
      <c r="AB1352" s="34">
        <v>6809.278490232653</v>
      </c>
      <c r="AC1352" s="34">
        <v>2904.9</v>
      </c>
      <c r="AD1352" s="34">
        <v>304.15632345</v>
      </c>
      <c r="AE1352" s="34">
        <v>0</v>
      </c>
      <c r="AF1352" s="34">
        <v>11062.64302767462</v>
      </c>
      <c r="AG1352" s="136">
        <v>19505</v>
      </c>
      <c r="AH1352" s="34">
        <v>19825</v>
      </c>
      <c r="AI1352" s="34">
        <v>0</v>
      </c>
      <c r="AJ1352" s="34">
        <v>320</v>
      </c>
      <c r="AK1352" s="34">
        <v>320</v>
      </c>
      <c r="AL1352" s="34">
        <v>19505</v>
      </c>
      <c r="AM1352" s="34">
        <v>19505</v>
      </c>
      <c r="AN1352" s="34">
        <v>0</v>
      </c>
      <c r="AO1352" s="34">
        <v>39662.961454999997</v>
      </c>
      <c r="AP1352" s="34">
        <v>39342.961454999997</v>
      </c>
      <c r="AQ1352" s="34">
        <v>320</v>
      </c>
      <c r="AR1352" s="34">
        <v>-10617</v>
      </c>
      <c r="AS1352" s="34">
        <v>0</v>
      </c>
    </row>
    <row r="1353" spans="2:45" s="1" customFormat="1" ht="14.25" x14ac:dyDescent="0.2">
      <c r="B1353" s="31" t="s">
        <v>4794</v>
      </c>
      <c r="C1353" s="32" t="s">
        <v>3084</v>
      </c>
      <c r="D1353" s="31" t="s">
        <v>3085</v>
      </c>
      <c r="E1353" s="31" t="s">
        <v>13</v>
      </c>
      <c r="F1353" s="31" t="s">
        <v>11</v>
      </c>
      <c r="G1353" s="31" t="s">
        <v>19</v>
      </c>
      <c r="H1353" s="31" t="s">
        <v>55</v>
      </c>
      <c r="I1353" s="31" t="s">
        <v>10</v>
      </c>
      <c r="J1353" s="31" t="s">
        <v>12</v>
      </c>
      <c r="K1353" s="31" t="s">
        <v>3086</v>
      </c>
      <c r="L1353" s="33">
        <v>2884</v>
      </c>
      <c r="M1353" s="150">
        <v>131895.96814000001</v>
      </c>
      <c r="N1353" s="34">
        <v>-4854</v>
      </c>
      <c r="O1353" s="34">
        <v>2819.8</v>
      </c>
      <c r="P1353" s="30">
        <v>72672.128140000015</v>
      </c>
      <c r="Q1353" s="35">
        <v>4943.4634999999998</v>
      </c>
      <c r="R1353" s="36">
        <v>0</v>
      </c>
      <c r="S1353" s="36">
        <v>0</v>
      </c>
      <c r="T1353" s="36">
        <v>5768</v>
      </c>
      <c r="U1353" s="37">
        <v>5768.0311039586413</v>
      </c>
      <c r="V1353" s="38">
        <v>10711.494603958641</v>
      </c>
      <c r="W1353" s="34">
        <v>83383.622743958651</v>
      </c>
      <c r="X1353" s="34">
        <v>0</v>
      </c>
      <c r="Y1353" s="33">
        <v>83383.622743958651</v>
      </c>
      <c r="Z1353" s="144">
        <v>0</v>
      </c>
      <c r="AA1353" s="34">
        <v>2177.7319059243127</v>
      </c>
      <c r="AB1353" s="34">
        <v>15564.583811927228</v>
      </c>
      <c r="AC1353" s="34">
        <v>33728.959999999999</v>
      </c>
      <c r="AD1353" s="34">
        <v>311.66657017499989</v>
      </c>
      <c r="AE1353" s="34">
        <v>104.65</v>
      </c>
      <c r="AF1353" s="34">
        <v>51887.592288026543</v>
      </c>
      <c r="AG1353" s="136">
        <v>1266</v>
      </c>
      <c r="AH1353" s="34">
        <v>34306.159999999996</v>
      </c>
      <c r="AI1353" s="34">
        <v>0</v>
      </c>
      <c r="AJ1353" s="34">
        <v>2034.2</v>
      </c>
      <c r="AK1353" s="34">
        <v>2034.2</v>
      </c>
      <c r="AL1353" s="34">
        <v>1266</v>
      </c>
      <c r="AM1353" s="34">
        <v>32271.96</v>
      </c>
      <c r="AN1353" s="34">
        <v>31005.96</v>
      </c>
      <c r="AO1353" s="34">
        <v>72672.128140000015</v>
      </c>
      <c r="AP1353" s="34">
        <v>39631.968140000019</v>
      </c>
      <c r="AQ1353" s="34">
        <v>33040.160000000003</v>
      </c>
      <c r="AR1353" s="34">
        <v>-5767</v>
      </c>
      <c r="AS1353" s="34">
        <v>913</v>
      </c>
    </row>
    <row r="1354" spans="2:45" s="1" customFormat="1" ht="14.25" x14ac:dyDescent="0.2">
      <c r="B1354" s="31" t="s">
        <v>4794</v>
      </c>
      <c r="C1354" s="32" t="s">
        <v>4302</v>
      </c>
      <c r="D1354" s="31" t="s">
        <v>4303</v>
      </c>
      <c r="E1354" s="31" t="s">
        <v>13</v>
      </c>
      <c r="F1354" s="31" t="s">
        <v>11</v>
      </c>
      <c r="G1354" s="31" t="s">
        <v>19</v>
      </c>
      <c r="H1354" s="31" t="s">
        <v>55</v>
      </c>
      <c r="I1354" s="31" t="s">
        <v>10</v>
      </c>
      <c r="J1354" s="31" t="s">
        <v>21</v>
      </c>
      <c r="K1354" s="31" t="s">
        <v>4304</v>
      </c>
      <c r="L1354" s="33">
        <v>351</v>
      </c>
      <c r="M1354" s="150">
        <v>25487.216025000002</v>
      </c>
      <c r="N1354" s="34">
        <v>-9626</v>
      </c>
      <c r="O1354" s="34">
        <v>5561.702945950914</v>
      </c>
      <c r="P1354" s="30">
        <v>19448.216025000002</v>
      </c>
      <c r="Q1354" s="35">
        <v>0</v>
      </c>
      <c r="R1354" s="36">
        <v>0</v>
      </c>
      <c r="S1354" s="36">
        <v>0</v>
      </c>
      <c r="T1354" s="36">
        <v>702</v>
      </c>
      <c r="U1354" s="37">
        <v>702.00378553726875</v>
      </c>
      <c r="V1354" s="38">
        <v>702.00378553726875</v>
      </c>
      <c r="W1354" s="34">
        <v>20150.21981053727</v>
      </c>
      <c r="X1354" s="34">
        <v>0</v>
      </c>
      <c r="Y1354" s="33">
        <v>20150.21981053727</v>
      </c>
      <c r="Z1354" s="144">
        <v>0</v>
      </c>
      <c r="AA1354" s="34">
        <v>1685.2266795261769</v>
      </c>
      <c r="AB1354" s="34">
        <v>4076.2889876160029</v>
      </c>
      <c r="AC1354" s="34">
        <v>6402.13</v>
      </c>
      <c r="AD1354" s="34">
        <v>0</v>
      </c>
      <c r="AE1354" s="34">
        <v>0</v>
      </c>
      <c r="AF1354" s="34">
        <v>12163.64566714218</v>
      </c>
      <c r="AG1354" s="136">
        <v>9541</v>
      </c>
      <c r="AH1354" s="34">
        <v>10441</v>
      </c>
      <c r="AI1354" s="34">
        <v>0</v>
      </c>
      <c r="AJ1354" s="34">
        <v>900</v>
      </c>
      <c r="AK1354" s="34">
        <v>900</v>
      </c>
      <c r="AL1354" s="34">
        <v>9541</v>
      </c>
      <c r="AM1354" s="34">
        <v>9541</v>
      </c>
      <c r="AN1354" s="34">
        <v>0</v>
      </c>
      <c r="AO1354" s="34">
        <v>19448.216025000002</v>
      </c>
      <c r="AP1354" s="34">
        <v>18548.216025000002</v>
      </c>
      <c r="AQ1354" s="34">
        <v>900</v>
      </c>
      <c r="AR1354" s="34">
        <v>-9626</v>
      </c>
      <c r="AS1354" s="34">
        <v>0</v>
      </c>
    </row>
    <row r="1355" spans="2:45" s="1" customFormat="1" ht="14.25" x14ac:dyDescent="0.2">
      <c r="B1355" s="31" t="s">
        <v>4794</v>
      </c>
      <c r="C1355" s="32" t="s">
        <v>3192</v>
      </c>
      <c r="D1355" s="31" t="s">
        <v>3193</v>
      </c>
      <c r="E1355" s="31" t="s">
        <v>13</v>
      </c>
      <c r="F1355" s="31" t="s">
        <v>11</v>
      </c>
      <c r="G1355" s="31" t="s">
        <v>19</v>
      </c>
      <c r="H1355" s="31" t="s">
        <v>55</v>
      </c>
      <c r="I1355" s="31" t="s">
        <v>10</v>
      </c>
      <c r="J1355" s="31" t="s">
        <v>21</v>
      </c>
      <c r="K1355" s="31" t="s">
        <v>3194</v>
      </c>
      <c r="L1355" s="33">
        <v>487</v>
      </c>
      <c r="M1355" s="150">
        <v>15733.816386</v>
      </c>
      <c r="N1355" s="34">
        <v>-19309</v>
      </c>
      <c r="O1355" s="34">
        <v>13404.087939936435</v>
      </c>
      <c r="P1355" s="30">
        <v>26353.516385999996</v>
      </c>
      <c r="Q1355" s="35">
        <v>1152.871797</v>
      </c>
      <c r="R1355" s="36">
        <v>0</v>
      </c>
      <c r="S1355" s="36">
        <v>0</v>
      </c>
      <c r="T1355" s="36">
        <v>974</v>
      </c>
      <c r="U1355" s="37">
        <v>974.00525229814787</v>
      </c>
      <c r="V1355" s="38">
        <v>2126.877049298148</v>
      </c>
      <c r="W1355" s="34">
        <v>28480.393435298145</v>
      </c>
      <c r="X1355" s="34">
        <v>0</v>
      </c>
      <c r="Y1355" s="33">
        <v>28480.393435298145</v>
      </c>
      <c r="Z1355" s="144">
        <v>0</v>
      </c>
      <c r="AA1355" s="34">
        <v>2144.5665438877181</v>
      </c>
      <c r="AB1355" s="34">
        <v>1588.1547384250027</v>
      </c>
      <c r="AC1355" s="34">
        <v>3183.92</v>
      </c>
      <c r="AD1355" s="34">
        <v>176</v>
      </c>
      <c r="AE1355" s="34">
        <v>138.43</v>
      </c>
      <c r="AF1355" s="34">
        <v>7231.0712823127215</v>
      </c>
      <c r="AG1355" s="136">
        <v>40408</v>
      </c>
      <c r="AH1355" s="34">
        <v>40653.699999999997</v>
      </c>
      <c r="AI1355" s="34">
        <v>0</v>
      </c>
      <c r="AJ1355" s="34">
        <v>245.70000000000002</v>
      </c>
      <c r="AK1355" s="34">
        <v>245.70000000000002</v>
      </c>
      <c r="AL1355" s="34">
        <v>40408</v>
      </c>
      <c r="AM1355" s="34">
        <v>40408</v>
      </c>
      <c r="AN1355" s="34">
        <v>0</v>
      </c>
      <c r="AO1355" s="34">
        <v>26353.516385999996</v>
      </c>
      <c r="AP1355" s="34">
        <v>26107.816385999995</v>
      </c>
      <c r="AQ1355" s="34">
        <v>245.70000000000073</v>
      </c>
      <c r="AR1355" s="34">
        <v>-19623</v>
      </c>
      <c r="AS1355" s="34">
        <v>314</v>
      </c>
    </row>
    <row r="1356" spans="2:45" s="1" customFormat="1" ht="14.25" x14ac:dyDescent="0.2">
      <c r="B1356" s="31" t="s">
        <v>4794</v>
      </c>
      <c r="C1356" s="32" t="s">
        <v>2248</v>
      </c>
      <c r="D1356" s="31" t="s">
        <v>2249</v>
      </c>
      <c r="E1356" s="31" t="s">
        <v>13</v>
      </c>
      <c r="F1356" s="31" t="s">
        <v>11</v>
      </c>
      <c r="G1356" s="31" t="s">
        <v>19</v>
      </c>
      <c r="H1356" s="31" t="s">
        <v>55</v>
      </c>
      <c r="I1356" s="31" t="s">
        <v>10</v>
      </c>
      <c r="J1356" s="31" t="s">
        <v>12</v>
      </c>
      <c r="K1356" s="31" t="s">
        <v>2250</v>
      </c>
      <c r="L1356" s="33">
        <v>4027</v>
      </c>
      <c r="M1356" s="150">
        <v>185798.72632100002</v>
      </c>
      <c r="N1356" s="34">
        <v>-94245</v>
      </c>
      <c r="O1356" s="34">
        <v>26942.937607079428</v>
      </c>
      <c r="P1356" s="30">
        <v>74515.726321000024</v>
      </c>
      <c r="Q1356" s="35">
        <v>10567.031786</v>
      </c>
      <c r="R1356" s="36">
        <v>0</v>
      </c>
      <c r="S1356" s="36">
        <v>6358.8902114310131</v>
      </c>
      <c r="T1356" s="36">
        <v>1695.1097885689869</v>
      </c>
      <c r="U1356" s="37">
        <v>8054.0434312210291</v>
      </c>
      <c r="V1356" s="38">
        <v>18621.075217221027</v>
      </c>
      <c r="W1356" s="34">
        <v>93136.801538221043</v>
      </c>
      <c r="X1356" s="34">
        <v>11922.919146430999</v>
      </c>
      <c r="Y1356" s="33">
        <v>81213.882391790044</v>
      </c>
      <c r="Z1356" s="144">
        <v>1891.5322305264092</v>
      </c>
      <c r="AA1356" s="34">
        <v>5933.4966622455886</v>
      </c>
      <c r="AB1356" s="34">
        <v>21868.110951781335</v>
      </c>
      <c r="AC1356" s="34">
        <v>16880.03</v>
      </c>
      <c r="AD1356" s="34">
        <v>2255.5</v>
      </c>
      <c r="AE1356" s="34">
        <v>3463.88</v>
      </c>
      <c r="AF1356" s="34">
        <v>52292.54984455333</v>
      </c>
      <c r="AG1356" s="136">
        <v>93997</v>
      </c>
      <c r="AH1356" s="34">
        <v>101117</v>
      </c>
      <c r="AI1356" s="34">
        <v>0</v>
      </c>
      <c r="AJ1356" s="34">
        <v>7120</v>
      </c>
      <c r="AK1356" s="34">
        <v>7120</v>
      </c>
      <c r="AL1356" s="34">
        <v>93997</v>
      </c>
      <c r="AM1356" s="34">
        <v>93997</v>
      </c>
      <c r="AN1356" s="34">
        <v>0</v>
      </c>
      <c r="AO1356" s="34">
        <v>74515.726321000024</v>
      </c>
      <c r="AP1356" s="34">
        <v>67395.726321000024</v>
      </c>
      <c r="AQ1356" s="34">
        <v>7120</v>
      </c>
      <c r="AR1356" s="34">
        <v>-94245</v>
      </c>
      <c r="AS1356" s="34">
        <v>0</v>
      </c>
    </row>
    <row r="1357" spans="2:45" s="1" customFormat="1" ht="14.25" x14ac:dyDescent="0.2">
      <c r="B1357" s="31" t="s">
        <v>4794</v>
      </c>
      <c r="C1357" s="32" t="s">
        <v>2231</v>
      </c>
      <c r="D1357" s="31" t="s">
        <v>2232</v>
      </c>
      <c r="E1357" s="31" t="s">
        <v>13</v>
      </c>
      <c r="F1357" s="31" t="s">
        <v>11</v>
      </c>
      <c r="G1357" s="31" t="s">
        <v>19</v>
      </c>
      <c r="H1357" s="31" t="s">
        <v>55</v>
      </c>
      <c r="I1357" s="31" t="s">
        <v>13</v>
      </c>
      <c r="J1357" s="31" t="s">
        <v>15</v>
      </c>
      <c r="K1357" s="31" t="s">
        <v>55</v>
      </c>
      <c r="L1357" s="33">
        <v>21477</v>
      </c>
      <c r="M1357" s="150">
        <v>1180057.0480830001</v>
      </c>
      <c r="N1357" s="34">
        <v>-1184604</v>
      </c>
      <c r="O1357" s="34">
        <v>613577.99786678795</v>
      </c>
      <c r="P1357" s="30">
        <v>540928.04808300012</v>
      </c>
      <c r="Q1357" s="35">
        <v>83803.110723000005</v>
      </c>
      <c r="R1357" s="36">
        <v>0</v>
      </c>
      <c r="S1357" s="36">
        <v>33798.961411441553</v>
      </c>
      <c r="T1357" s="36">
        <v>15541.920498818406</v>
      </c>
      <c r="U1357" s="37">
        <v>49341.147981125119</v>
      </c>
      <c r="V1357" s="38">
        <v>133144.25870412512</v>
      </c>
      <c r="W1357" s="34">
        <v>674072.3067871253</v>
      </c>
      <c r="X1357" s="34">
        <v>81793.982942229486</v>
      </c>
      <c r="Y1357" s="33">
        <v>592278.32384489581</v>
      </c>
      <c r="Z1357" s="144">
        <v>30404.483275567643</v>
      </c>
      <c r="AA1357" s="34">
        <v>127202.90352344782</v>
      </c>
      <c r="AB1357" s="34">
        <v>263156.99783620692</v>
      </c>
      <c r="AC1357" s="34">
        <v>90025.42</v>
      </c>
      <c r="AD1357" s="34">
        <v>26707.63421459695</v>
      </c>
      <c r="AE1357" s="34">
        <v>5034.97</v>
      </c>
      <c r="AF1357" s="34">
        <v>542532.40884981933</v>
      </c>
      <c r="AG1357" s="136">
        <v>979078</v>
      </c>
      <c r="AH1357" s="34">
        <v>995256</v>
      </c>
      <c r="AI1357" s="34">
        <v>20854</v>
      </c>
      <c r="AJ1357" s="34">
        <v>37032</v>
      </c>
      <c r="AK1357" s="34">
        <v>16178</v>
      </c>
      <c r="AL1357" s="34">
        <v>958224</v>
      </c>
      <c r="AM1357" s="34">
        <v>958224</v>
      </c>
      <c r="AN1357" s="34">
        <v>0</v>
      </c>
      <c r="AO1357" s="34">
        <v>540928.04808300012</v>
      </c>
      <c r="AP1357" s="34">
        <v>524750.04808300012</v>
      </c>
      <c r="AQ1357" s="34">
        <v>16178</v>
      </c>
      <c r="AR1357" s="34">
        <v>-1184604</v>
      </c>
      <c r="AS1357" s="34">
        <v>0</v>
      </c>
    </row>
    <row r="1358" spans="2:45" s="1" customFormat="1" ht="14.25" x14ac:dyDescent="0.2">
      <c r="B1358" s="31" t="s">
        <v>4794</v>
      </c>
      <c r="C1358" s="32" t="s">
        <v>2810</v>
      </c>
      <c r="D1358" s="31" t="s">
        <v>2811</v>
      </c>
      <c r="E1358" s="31" t="s">
        <v>13</v>
      </c>
      <c r="F1358" s="31" t="s">
        <v>11</v>
      </c>
      <c r="G1358" s="31" t="s">
        <v>19</v>
      </c>
      <c r="H1358" s="31" t="s">
        <v>55</v>
      </c>
      <c r="I1358" s="31" t="s">
        <v>10</v>
      </c>
      <c r="J1358" s="31" t="s">
        <v>21</v>
      </c>
      <c r="K1358" s="31" t="s">
        <v>2812</v>
      </c>
      <c r="L1358" s="33">
        <v>81</v>
      </c>
      <c r="M1358" s="150">
        <v>10036.239919</v>
      </c>
      <c r="N1358" s="34">
        <v>-2850</v>
      </c>
      <c r="O1358" s="34">
        <v>1288.9809627499999</v>
      </c>
      <c r="P1358" s="30">
        <v>8878.5009190000001</v>
      </c>
      <c r="Q1358" s="35">
        <v>379.009998</v>
      </c>
      <c r="R1358" s="36">
        <v>0</v>
      </c>
      <c r="S1358" s="36">
        <v>0</v>
      </c>
      <c r="T1358" s="36">
        <v>162</v>
      </c>
      <c r="U1358" s="37">
        <v>0</v>
      </c>
      <c r="V1358" s="38">
        <v>379.009998</v>
      </c>
      <c r="W1358" s="34">
        <v>9257.5109169999996</v>
      </c>
      <c r="X1358" s="34">
        <v>0</v>
      </c>
      <c r="Y1358" s="33">
        <v>9257.5109169999996</v>
      </c>
      <c r="Z1358" s="144">
        <v>0</v>
      </c>
      <c r="AA1358" s="34">
        <v>884.54683342937028</v>
      </c>
      <c r="AB1358" s="34">
        <v>627.77775737957427</v>
      </c>
      <c r="AC1358" s="34">
        <v>600</v>
      </c>
      <c r="AD1358" s="34">
        <v>0</v>
      </c>
      <c r="AE1358" s="34">
        <v>0</v>
      </c>
      <c r="AF1358" s="34">
        <v>2112.3245908089448</v>
      </c>
      <c r="AG1358" s="136">
        <v>0</v>
      </c>
      <c r="AH1358" s="34">
        <v>1692.261</v>
      </c>
      <c r="AI1358" s="34">
        <v>0</v>
      </c>
      <c r="AJ1358" s="34">
        <v>900</v>
      </c>
      <c r="AK1358" s="34">
        <v>900</v>
      </c>
      <c r="AL1358" s="34">
        <v>0</v>
      </c>
      <c r="AM1358" s="34">
        <v>792.26099999999985</v>
      </c>
      <c r="AN1358" s="34">
        <v>792.26099999999985</v>
      </c>
      <c r="AO1358" s="34">
        <v>8878.5009190000001</v>
      </c>
      <c r="AP1358" s="34">
        <v>7186.2399190000006</v>
      </c>
      <c r="AQ1358" s="34">
        <v>1692.2610000000004</v>
      </c>
      <c r="AR1358" s="34">
        <v>-2850</v>
      </c>
      <c r="AS1358" s="34">
        <v>0</v>
      </c>
    </row>
    <row r="1359" spans="2:45" s="1" customFormat="1" ht="14.25" x14ac:dyDescent="0.2">
      <c r="B1359" s="31" t="s">
        <v>4794</v>
      </c>
      <c r="C1359" s="32" t="s">
        <v>3413</v>
      </c>
      <c r="D1359" s="31" t="s">
        <v>3414</v>
      </c>
      <c r="E1359" s="31" t="s">
        <v>13</v>
      </c>
      <c r="F1359" s="31" t="s">
        <v>11</v>
      </c>
      <c r="G1359" s="31" t="s">
        <v>19</v>
      </c>
      <c r="H1359" s="31" t="s">
        <v>55</v>
      </c>
      <c r="I1359" s="31" t="s">
        <v>10</v>
      </c>
      <c r="J1359" s="31" t="s">
        <v>12</v>
      </c>
      <c r="K1359" s="31" t="s">
        <v>3415</v>
      </c>
      <c r="L1359" s="33">
        <v>4642</v>
      </c>
      <c r="M1359" s="150">
        <v>183361.37357</v>
      </c>
      <c r="N1359" s="34">
        <v>-120902</v>
      </c>
      <c r="O1359" s="34">
        <v>62685.971107130179</v>
      </c>
      <c r="P1359" s="30">
        <v>87958.673569999984</v>
      </c>
      <c r="Q1359" s="35">
        <v>17655.894391999998</v>
      </c>
      <c r="R1359" s="36">
        <v>0</v>
      </c>
      <c r="S1359" s="36">
        <v>8402.5486948603684</v>
      </c>
      <c r="T1359" s="36">
        <v>881.45130513963159</v>
      </c>
      <c r="U1359" s="37">
        <v>9284.0500640000046</v>
      </c>
      <c r="V1359" s="38">
        <v>26939.944456000005</v>
      </c>
      <c r="W1359" s="34">
        <v>114898.61802599998</v>
      </c>
      <c r="X1359" s="34">
        <v>15754.778802860354</v>
      </c>
      <c r="Y1359" s="33">
        <v>99143.839223139628</v>
      </c>
      <c r="Z1359" s="144">
        <v>0</v>
      </c>
      <c r="AA1359" s="34">
        <v>11407.614160471276</v>
      </c>
      <c r="AB1359" s="34">
        <v>28848.746011204559</v>
      </c>
      <c r="AC1359" s="34">
        <v>24679.56</v>
      </c>
      <c r="AD1359" s="34">
        <v>3988.9608294999998</v>
      </c>
      <c r="AE1359" s="34">
        <v>0</v>
      </c>
      <c r="AF1359" s="34">
        <v>68924.881001175847</v>
      </c>
      <c r="AG1359" s="136">
        <v>95588</v>
      </c>
      <c r="AH1359" s="34">
        <v>108055.3</v>
      </c>
      <c r="AI1359" s="34">
        <v>0</v>
      </c>
      <c r="AJ1359" s="34">
        <v>12467.300000000001</v>
      </c>
      <c r="AK1359" s="34">
        <v>12467.300000000001</v>
      </c>
      <c r="AL1359" s="34">
        <v>95588</v>
      </c>
      <c r="AM1359" s="34">
        <v>95588</v>
      </c>
      <c r="AN1359" s="34">
        <v>0</v>
      </c>
      <c r="AO1359" s="34">
        <v>87958.673569999984</v>
      </c>
      <c r="AP1359" s="34">
        <v>75491.373569999982</v>
      </c>
      <c r="AQ1359" s="34">
        <v>12467.300000000003</v>
      </c>
      <c r="AR1359" s="34">
        <v>-120902</v>
      </c>
      <c r="AS1359" s="34">
        <v>0</v>
      </c>
    </row>
    <row r="1360" spans="2:45" s="1" customFormat="1" ht="14.25" x14ac:dyDescent="0.2">
      <c r="B1360" s="31" t="s">
        <v>4794</v>
      </c>
      <c r="C1360" s="32" t="s">
        <v>2807</v>
      </c>
      <c r="D1360" s="31" t="s">
        <v>2808</v>
      </c>
      <c r="E1360" s="31" t="s">
        <v>13</v>
      </c>
      <c r="F1360" s="31" t="s">
        <v>11</v>
      </c>
      <c r="G1360" s="31" t="s">
        <v>19</v>
      </c>
      <c r="H1360" s="31" t="s">
        <v>55</v>
      </c>
      <c r="I1360" s="31" t="s">
        <v>10</v>
      </c>
      <c r="J1360" s="31" t="s">
        <v>21</v>
      </c>
      <c r="K1360" s="31" t="s">
        <v>2809</v>
      </c>
      <c r="L1360" s="33">
        <v>195</v>
      </c>
      <c r="M1360" s="150">
        <v>25227.866661</v>
      </c>
      <c r="N1360" s="34">
        <v>-9618</v>
      </c>
      <c r="O1360" s="34">
        <v>8204.7087665247454</v>
      </c>
      <c r="P1360" s="30">
        <v>12127.161660999998</v>
      </c>
      <c r="Q1360" s="35">
        <v>476.80325599999998</v>
      </c>
      <c r="R1360" s="36">
        <v>0</v>
      </c>
      <c r="S1360" s="36">
        <v>92.011340571463904</v>
      </c>
      <c r="T1360" s="36">
        <v>297.9886594285361</v>
      </c>
      <c r="U1360" s="37">
        <v>390.00210307626048</v>
      </c>
      <c r="V1360" s="38">
        <v>866.8053590762604</v>
      </c>
      <c r="W1360" s="34">
        <v>12993.967020076259</v>
      </c>
      <c r="X1360" s="34">
        <v>172.52126357146517</v>
      </c>
      <c r="Y1360" s="33">
        <v>12821.445756504794</v>
      </c>
      <c r="Z1360" s="144">
        <v>0</v>
      </c>
      <c r="AA1360" s="34">
        <v>1690.526683898529</v>
      </c>
      <c r="AB1360" s="34">
        <v>3030.4164557054128</v>
      </c>
      <c r="AC1360" s="34">
        <v>2253.86</v>
      </c>
      <c r="AD1360" s="34">
        <v>0</v>
      </c>
      <c r="AE1360" s="34">
        <v>1072.74</v>
      </c>
      <c r="AF1360" s="34">
        <v>8047.5431396039421</v>
      </c>
      <c r="AG1360" s="136">
        <v>0</v>
      </c>
      <c r="AH1360" s="34">
        <v>2257.2950000000001</v>
      </c>
      <c r="AI1360" s="34">
        <v>0</v>
      </c>
      <c r="AJ1360" s="34">
        <v>350</v>
      </c>
      <c r="AK1360" s="34">
        <v>350</v>
      </c>
      <c r="AL1360" s="34">
        <v>0</v>
      </c>
      <c r="AM1360" s="34">
        <v>1907.2949999999998</v>
      </c>
      <c r="AN1360" s="34">
        <v>1907.2949999999998</v>
      </c>
      <c r="AO1360" s="34">
        <v>12127.161660999998</v>
      </c>
      <c r="AP1360" s="34">
        <v>9869.8666609999982</v>
      </c>
      <c r="AQ1360" s="34">
        <v>2257.2950000000001</v>
      </c>
      <c r="AR1360" s="34">
        <v>-9618</v>
      </c>
      <c r="AS1360" s="34">
        <v>0</v>
      </c>
    </row>
    <row r="1361" spans="2:45" s="1" customFormat="1" ht="14.25" x14ac:dyDescent="0.2">
      <c r="B1361" s="31" t="s">
        <v>4794</v>
      </c>
      <c r="C1361" s="32" t="s">
        <v>475</v>
      </c>
      <c r="D1361" s="31" t="s">
        <v>476</v>
      </c>
      <c r="E1361" s="31" t="s">
        <v>13</v>
      </c>
      <c r="F1361" s="31" t="s">
        <v>11</v>
      </c>
      <c r="G1361" s="31" t="s">
        <v>19</v>
      </c>
      <c r="H1361" s="31" t="s">
        <v>55</v>
      </c>
      <c r="I1361" s="31" t="s">
        <v>10</v>
      </c>
      <c r="J1361" s="31" t="s">
        <v>12</v>
      </c>
      <c r="K1361" s="31" t="s">
        <v>477</v>
      </c>
      <c r="L1361" s="33">
        <v>4497</v>
      </c>
      <c r="M1361" s="150">
        <v>220433.26936899999</v>
      </c>
      <c r="N1361" s="34">
        <v>-56719.460000000006</v>
      </c>
      <c r="O1361" s="34">
        <v>20312.124337004014</v>
      </c>
      <c r="P1361" s="30">
        <v>290484.50936899998</v>
      </c>
      <c r="Q1361" s="35">
        <v>7204.1000889999996</v>
      </c>
      <c r="R1361" s="36">
        <v>0</v>
      </c>
      <c r="S1361" s="36">
        <v>5536.4216674306981</v>
      </c>
      <c r="T1361" s="36">
        <v>3457.5783325693019</v>
      </c>
      <c r="U1361" s="37">
        <v>8994.0485001740672</v>
      </c>
      <c r="V1361" s="38">
        <v>16198.148589174067</v>
      </c>
      <c r="W1361" s="34">
        <v>306682.65795817407</v>
      </c>
      <c r="X1361" s="34">
        <v>10380.790626430709</v>
      </c>
      <c r="Y1361" s="33">
        <v>296301.86733174336</v>
      </c>
      <c r="Z1361" s="144">
        <v>0</v>
      </c>
      <c r="AA1361" s="34">
        <v>10682.729843233175</v>
      </c>
      <c r="AB1361" s="34">
        <v>23601.2370977555</v>
      </c>
      <c r="AC1361" s="34">
        <v>29618.63</v>
      </c>
      <c r="AD1361" s="34">
        <v>7047.5</v>
      </c>
      <c r="AE1361" s="34">
        <v>6631.6</v>
      </c>
      <c r="AF1361" s="34">
        <v>77581.696940988681</v>
      </c>
      <c r="AG1361" s="136">
        <v>125095</v>
      </c>
      <c r="AH1361" s="34">
        <v>131281.70000000001</v>
      </c>
      <c r="AI1361" s="34">
        <v>1007</v>
      </c>
      <c r="AJ1361" s="34">
        <v>7193.7000000000007</v>
      </c>
      <c r="AK1361" s="34">
        <v>6186.7000000000007</v>
      </c>
      <c r="AL1361" s="34">
        <v>124088</v>
      </c>
      <c r="AM1361" s="34">
        <v>124088</v>
      </c>
      <c r="AN1361" s="34">
        <v>0</v>
      </c>
      <c r="AO1361" s="34">
        <v>290484.50936899998</v>
      </c>
      <c r="AP1361" s="34">
        <v>284297.80936899997</v>
      </c>
      <c r="AQ1361" s="34">
        <v>6186.7000000000116</v>
      </c>
      <c r="AR1361" s="34">
        <v>-56719.460000000006</v>
      </c>
      <c r="AS1361" s="34">
        <v>0</v>
      </c>
    </row>
    <row r="1362" spans="2:45" s="1" customFormat="1" ht="14.25" x14ac:dyDescent="0.2">
      <c r="B1362" s="31" t="s">
        <v>4794</v>
      </c>
      <c r="C1362" s="32" t="s">
        <v>2260</v>
      </c>
      <c r="D1362" s="31" t="s">
        <v>2261</v>
      </c>
      <c r="E1362" s="31" t="s">
        <v>13</v>
      </c>
      <c r="F1362" s="31" t="s">
        <v>11</v>
      </c>
      <c r="G1362" s="31" t="s">
        <v>19</v>
      </c>
      <c r="H1362" s="31" t="s">
        <v>55</v>
      </c>
      <c r="I1362" s="31" t="s">
        <v>10</v>
      </c>
      <c r="J1362" s="31" t="s">
        <v>14</v>
      </c>
      <c r="K1362" s="31" t="s">
        <v>2262</v>
      </c>
      <c r="L1362" s="33">
        <v>8953</v>
      </c>
      <c r="M1362" s="150">
        <v>629209.55054899992</v>
      </c>
      <c r="N1362" s="34">
        <v>-257301</v>
      </c>
      <c r="O1362" s="34">
        <v>162666.00441881406</v>
      </c>
      <c r="P1362" s="30">
        <v>542142.55054899992</v>
      </c>
      <c r="Q1362" s="35">
        <v>40592.449418999997</v>
      </c>
      <c r="R1362" s="36">
        <v>0</v>
      </c>
      <c r="S1362" s="36">
        <v>15775.799153148915</v>
      </c>
      <c r="T1362" s="36">
        <v>2130.2008468510849</v>
      </c>
      <c r="U1362" s="37">
        <v>17906.09655816287</v>
      </c>
      <c r="V1362" s="38">
        <v>58498.545977162867</v>
      </c>
      <c r="W1362" s="34">
        <v>600641.09652616282</v>
      </c>
      <c r="X1362" s="34">
        <v>29579.623412149027</v>
      </c>
      <c r="Y1362" s="33">
        <v>571061.47311401379</v>
      </c>
      <c r="Z1362" s="144">
        <v>0</v>
      </c>
      <c r="AA1362" s="34">
        <v>28806.31694775998</v>
      </c>
      <c r="AB1362" s="34">
        <v>57569.491016927415</v>
      </c>
      <c r="AC1362" s="34">
        <v>37528.410000000003</v>
      </c>
      <c r="AD1362" s="34">
        <v>11443</v>
      </c>
      <c r="AE1362" s="34">
        <v>9523.7000000000007</v>
      </c>
      <c r="AF1362" s="34">
        <v>144870.9179646874</v>
      </c>
      <c r="AG1362" s="136">
        <v>269475</v>
      </c>
      <c r="AH1362" s="34">
        <v>269475</v>
      </c>
      <c r="AI1362" s="34">
        <v>7606</v>
      </c>
      <c r="AJ1362" s="34">
        <v>7606</v>
      </c>
      <c r="AK1362" s="34">
        <v>0</v>
      </c>
      <c r="AL1362" s="34">
        <v>261869</v>
      </c>
      <c r="AM1362" s="34">
        <v>261869</v>
      </c>
      <c r="AN1362" s="34">
        <v>0</v>
      </c>
      <c r="AO1362" s="34">
        <v>542142.55054899992</v>
      </c>
      <c r="AP1362" s="34">
        <v>542142.55054899992</v>
      </c>
      <c r="AQ1362" s="34">
        <v>0</v>
      </c>
      <c r="AR1362" s="34">
        <v>-257301</v>
      </c>
      <c r="AS1362" s="34">
        <v>0</v>
      </c>
    </row>
    <row r="1363" spans="2:45" s="1" customFormat="1" ht="14.25" x14ac:dyDescent="0.2">
      <c r="B1363" s="31" t="s">
        <v>4794</v>
      </c>
      <c r="C1363" s="32" t="s">
        <v>1556</v>
      </c>
      <c r="D1363" s="31" t="s">
        <v>1557</v>
      </c>
      <c r="E1363" s="31" t="s">
        <v>13</v>
      </c>
      <c r="F1363" s="31" t="s">
        <v>11</v>
      </c>
      <c r="G1363" s="31" t="s">
        <v>19</v>
      </c>
      <c r="H1363" s="31" t="s">
        <v>55</v>
      </c>
      <c r="I1363" s="31" t="s">
        <v>10</v>
      </c>
      <c r="J1363" s="31" t="s">
        <v>21</v>
      </c>
      <c r="K1363" s="31" t="s">
        <v>1558</v>
      </c>
      <c r="L1363" s="33">
        <v>750</v>
      </c>
      <c r="M1363" s="150">
        <v>33921.608095000003</v>
      </c>
      <c r="N1363" s="34">
        <v>17888</v>
      </c>
      <c r="O1363" s="34">
        <v>0</v>
      </c>
      <c r="P1363" s="30">
        <v>59145.358095000003</v>
      </c>
      <c r="Q1363" s="35">
        <v>529.969964</v>
      </c>
      <c r="R1363" s="36">
        <v>0</v>
      </c>
      <c r="S1363" s="36">
        <v>0</v>
      </c>
      <c r="T1363" s="36">
        <v>1500</v>
      </c>
      <c r="U1363" s="37">
        <v>1500.0080887548477</v>
      </c>
      <c r="V1363" s="38">
        <v>2029.9780527548478</v>
      </c>
      <c r="W1363" s="34">
        <v>61175.336147754853</v>
      </c>
      <c r="X1363" s="34">
        <v>0</v>
      </c>
      <c r="Y1363" s="33">
        <v>61175.336147754853</v>
      </c>
      <c r="Z1363" s="144">
        <v>0</v>
      </c>
      <c r="AA1363" s="34">
        <v>4119.8566093714053</v>
      </c>
      <c r="AB1363" s="34">
        <v>4485.19940597193</v>
      </c>
      <c r="AC1363" s="34">
        <v>5147.5300000000007</v>
      </c>
      <c r="AD1363" s="34">
        <v>900.5</v>
      </c>
      <c r="AE1363" s="34">
        <v>67.849999999999994</v>
      </c>
      <c r="AF1363" s="34">
        <v>14720.936015343337</v>
      </c>
      <c r="AG1363" s="136">
        <v>0</v>
      </c>
      <c r="AH1363" s="34">
        <v>7335.7499999999991</v>
      </c>
      <c r="AI1363" s="34">
        <v>0</v>
      </c>
      <c r="AJ1363" s="34">
        <v>0</v>
      </c>
      <c r="AK1363" s="34">
        <v>0</v>
      </c>
      <c r="AL1363" s="34">
        <v>0</v>
      </c>
      <c r="AM1363" s="34">
        <v>7335.7499999999991</v>
      </c>
      <c r="AN1363" s="34">
        <v>7335.7499999999991</v>
      </c>
      <c r="AO1363" s="34">
        <v>59145.358095000003</v>
      </c>
      <c r="AP1363" s="34">
        <v>51809.608095000003</v>
      </c>
      <c r="AQ1363" s="34">
        <v>7335.75</v>
      </c>
      <c r="AR1363" s="34">
        <v>8286</v>
      </c>
      <c r="AS1363" s="34">
        <v>9602</v>
      </c>
    </row>
    <row r="1364" spans="2:45" s="1" customFormat="1" ht="14.25" x14ac:dyDescent="0.2">
      <c r="B1364" s="31" t="s">
        <v>4794</v>
      </c>
      <c r="C1364" s="32" t="s">
        <v>3449</v>
      </c>
      <c r="D1364" s="31" t="s">
        <v>3450</v>
      </c>
      <c r="E1364" s="31" t="s">
        <v>13</v>
      </c>
      <c r="F1364" s="31" t="s">
        <v>11</v>
      </c>
      <c r="G1364" s="31" t="s">
        <v>19</v>
      </c>
      <c r="H1364" s="31" t="s">
        <v>55</v>
      </c>
      <c r="I1364" s="31" t="s">
        <v>10</v>
      </c>
      <c r="J1364" s="31" t="s">
        <v>21</v>
      </c>
      <c r="K1364" s="31" t="s">
        <v>3451</v>
      </c>
      <c r="L1364" s="33">
        <v>645</v>
      </c>
      <c r="M1364" s="150">
        <v>20076.719283000002</v>
      </c>
      <c r="N1364" s="34">
        <v>5565</v>
      </c>
      <c r="O1364" s="34">
        <v>0</v>
      </c>
      <c r="P1364" s="30">
        <v>24370.719282999999</v>
      </c>
      <c r="Q1364" s="35">
        <v>0</v>
      </c>
      <c r="R1364" s="36">
        <v>0</v>
      </c>
      <c r="S1364" s="36">
        <v>0</v>
      </c>
      <c r="T1364" s="36">
        <v>1290</v>
      </c>
      <c r="U1364" s="37">
        <v>1290.006956329169</v>
      </c>
      <c r="V1364" s="38">
        <v>1290.006956329169</v>
      </c>
      <c r="W1364" s="34">
        <v>25660.726239329168</v>
      </c>
      <c r="X1364" s="34">
        <v>0</v>
      </c>
      <c r="Y1364" s="33">
        <v>25660.726239329168</v>
      </c>
      <c r="Z1364" s="144">
        <v>0</v>
      </c>
      <c r="AA1364" s="34">
        <v>721.88423158202113</v>
      </c>
      <c r="AB1364" s="34">
        <v>2635.5765345692794</v>
      </c>
      <c r="AC1364" s="34">
        <v>2703.65</v>
      </c>
      <c r="AD1364" s="34">
        <v>86</v>
      </c>
      <c r="AE1364" s="34">
        <v>957.11</v>
      </c>
      <c r="AF1364" s="34">
        <v>7104.2207661513003</v>
      </c>
      <c r="AG1364" s="136">
        <v>7357</v>
      </c>
      <c r="AH1364" s="34">
        <v>7357</v>
      </c>
      <c r="AI1364" s="34">
        <v>0</v>
      </c>
      <c r="AJ1364" s="34">
        <v>0</v>
      </c>
      <c r="AK1364" s="34">
        <v>0</v>
      </c>
      <c r="AL1364" s="34">
        <v>7357</v>
      </c>
      <c r="AM1364" s="34">
        <v>7357</v>
      </c>
      <c r="AN1364" s="34">
        <v>0</v>
      </c>
      <c r="AO1364" s="34">
        <v>24370.719282999999</v>
      </c>
      <c r="AP1364" s="34">
        <v>24370.719282999999</v>
      </c>
      <c r="AQ1364" s="34">
        <v>0</v>
      </c>
      <c r="AR1364" s="34">
        <v>3975</v>
      </c>
      <c r="AS1364" s="34">
        <v>1590</v>
      </c>
    </row>
    <row r="1365" spans="2:45" s="1" customFormat="1" ht="14.25" x14ac:dyDescent="0.2">
      <c r="B1365" s="31" t="s">
        <v>4794</v>
      </c>
      <c r="C1365" s="32" t="s">
        <v>1901</v>
      </c>
      <c r="D1365" s="31" t="s">
        <v>1902</v>
      </c>
      <c r="E1365" s="31" t="s">
        <v>13</v>
      </c>
      <c r="F1365" s="31" t="s">
        <v>11</v>
      </c>
      <c r="G1365" s="31" t="s">
        <v>19</v>
      </c>
      <c r="H1365" s="31" t="s">
        <v>55</v>
      </c>
      <c r="I1365" s="31" t="s">
        <v>10</v>
      </c>
      <c r="J1365" s="31" t="s">
        <v>12</v>
      </c>
      <c r="K1365" s="31" t="s">
        <v>1903</v>
      </c>
      <c r="L1365" s="33">
        <v>2834</v>
      </c>
      <c r="M1365" s="150">
        <v>65791.660393999991</v>
      </c>
      <c r="N1365" s="34">
        <v>-59926</v>
      </c>
      <c r="O1365" s="34">
        <v>13995.300984711737</v>
      </c>
      <c r="P1365" s="30">
        <v>59754.826433399998</v>
      </c>
      <c r="Q1365" s="35">
        <v>1466.3385579999999</v>
      </c>
      <c r="R1365" s="36">
        <v>0</v>
      </c>
      <c r="S1365" s="36">
        <v>0</v>
      </c>
      <c r="T1365" s="36">
        <v>5668</v>
      </c>
      <c r="U1365" s="37">
        <v>5668.0305647083178</v>
      </c>
      <c r="V1365" s="38">
        <v>7134.3691227083182</v>
      </c>
      <c r="W1365" s="34">
        <v>66889.195556108316</v>
      </c>
      <c r="X1365" s="34">
        <v>0</v>
      </c>
      <c r="Y1365" s="33">
        <v>66889.195556108316</v>
      </c>
      <c r="Z1365" s="144">
        <v>0</v>
      </c>
      <c r="AA1365" s="34">
        <v>2368.3206578538079</v>
      </c>
      <c r="AB1365" s="34">
        <v>13049.198402112912</v>
      </c>
      <c r="AC1365" s="34">
        <v>18594.98</v>
      </c>
      <c r="AD1365" s="34">
        <v>4707.8004661819068</v>
      </c>
      <c r="AE1365" s="34">
        <v>897.76</v>
      </c>
      <c r="AF1365" s="34">
        <v>39618.059526148631</v>
      </c>
      <c r="AG1365" s="136">
        <v>71748</v>
      </c>
      <c r="AH1365" s="34">
        <v>78327.166039400006</v>
      </c>
      <c r="AI1365" s="34">
        <v>0</v>
      </c>
      <c r="AJ1365" s="34">
        <v>6579.1660393999991</v>
      </c>
      <c r="AK1365" s="34">
        <v>6579.1660393999991</v>
      </c>
      <c r="AL1365" s="34">
        <v>71748</v>
      </c>
      <c r="AM1365" s="34">
        <v>71748</v>
      </c>
      <c r="AN1365" s="34">
        <v>0</v>
      </c>
      <c r="AO1365" s="34">
        <v>59754.826433399998</v>
      </c>
      <c r="AP1365" s="34">
        <v>53175.660393999999</v>
      </c>
      <c r="AQ1365" s="34">
        <v>6579.1660393999919</v>
      </c>
      <c r="AR1365" s="34">
        <v>-59926</v>
      </c>
      <c r="AS1365" s="34">
        <v>0</v>
      </c>
    </row>
    <row r="1366" spans="2:45" s="1" customFormat="1" ht="14.25" x14ac:dyDescent="0.2">
      <c r="B1366" s="31" t="s">
        <v>4794</v>
      </c>
      <c r="C1366" s="32" t="s">
        <v>2383</v>
      </c>
      <c r="D1366" s="31" t="s">
        <v>2384</v>
      </c>
      <c r="E1366" s="31" t="s">
        <v>13</v>
      </c>
      <c r="F1366" s="31" t="s">
        <v>11</v>
      </c>
      <c r="G1366" s="31" t="s">
        <v>19</v>
      </c>
      <c r="H1366" s="31" t="s">
        <v>55</v>
      </c>
      <c r="I1366" s="31" t="s">
        <v>10</v>
      </c>
      <c r="J1366" s="31" t="s">
        <v>12</v>
      </c>
      <c r="K1366" s="31" t="s">
        <v>2385</v>
      </c>
      <c r="L1366" s="33">
        <v>1998</v>
      </c>
      <c r="M1366" s="150">
        <v>84233.485534000007</v>
      </c>
      <c r="N1366" s="34">
        <v>-42033</v>
      </c>
      <c r="O1366" s="34">
        <v>17511.155635205116</v>
      </c>
      <c r="P1366" s="30">
        <v>82792.685534000004</v>
      </c>
      <c r="Q1366" s="35">
        <v>5979.9866490000004</v>
      </c>
      <c r="R1366" s="36">
        <v>0</v>
      </c>
      <c r="S1366" s="36">
        <v>1995.2606228579091</v>
      </c>
      <c r="T1366" s="36">
        <v>2000.7393771420909</v>
      </c>
      <c r="U1366" s="37">
        <v>3996.0215484429145</v>
      </c>
      <c r="V1366" s="38">
        <v>9976.0081974429158</v>
      </c>
      <c r="W1366" s="34">
        <v>92768.693731442923</v>
      </c>
      <c r="X1366" s="34">
        <v>3741.113667857906</v>
      </c>
      <c r="Y1366" s="33">
        <v>89027.580063585017</v>
      </c>
      <c r="Z1366" s="144">
        <v>0</v>
      </c>
      <c r="AA1366" s="34">
        <v>2099.7928193365078</v>
      </c>
      <c r="AB1366" s="34">
        <v>9176.5383494169073</v>
      </c>
      <c r="AC1366" s="34">
        <v>8375.0400000000009</v>
      </c>
      <c r="AD1366" s="34">
        <v>3728</v>
      </c>
      <c r="AE1366" s="34">
        <v>212.98</v>
      </c>
      <c r="AF1366" s="34">
        <v>23592.351168753416</v>
      </c>
      <c r="AG1366" s="136">
        <v>56670</v>
      </c>
      <c r="AH1366" s="34">
        <v>62484.2</v>
      </c>
      <c r="AI1366" s="34">
        <v>0</v>
      </c>
      <c r="AJ1366" s="34">
        <v>5814.2000000000007</v>
      </c>
      <c r="AK1366" s="34">
        <v>5814.2000000000007</v>
      </c>
      <c r="AL1366" s="34">
        <v>56670</v>
      </c>
      <c r="AM1366" s="34">
        <v>56670</v>
      </c>
      <c r="AN1366" s="34">
        <v>0</v>
      </c>
      <c r="AO1366" s="34">
        <v>82792.685534000004</v>
      </c>
      <c r="AP1366" s="34">
        <v>76978.485534000007</v>
      </c>
      <c r="AQ1366" s="34">
        <v>5814.1999999999971</v>
      </c>
      <c r="AR1366" s="34">
        <v>-45316.800000000003</v>
      </c>
      <c r="AS1366" s="34">
        <v>3283.8000000000029</v>
      </c>
    </row>
    <row r="1367" spans="2:45" s="1" customFormat="1" ht="14.25" x14ac:dyDescent="0.2">
      <c r="B1367" s="31" t="s">
        <v>4794</v>
      </c>
      <c r="C1367" s="32" t="s">
        <v>3500</v>
      </c>
      <c r="D1367" s="31" t="s">
        <v>3501</v>
      </c>
      <c r="E1367" s="31" t="s">
        <v>13</v>
      </c>
      <c r="F1367" s="31" t="s">
        <v>11</v>
      </c>
      <c r="G1367" s="31" t="s">
        <v>19</v>
      </c>
      <c r="H1367" s="31" t="s">
        <v>55</v>
      </c>
      <c r="I1367" s="31" t="s">
        <v>10</v>
      </c>
      <c r="J1367" s="31" t="s">
        <v>21</v>
      </c>
      <c r="K1367" s="31" t="s">
        <v>3502</v>
      </c>
      <c r="L1367" s="33">
        <v>876</v>
      </c>
      <c r="M1367" s="150">
        <v>75435.116919000007</v>
      </c>
      <c r="N1367" s="34">
        <v>83689</v>
      </c>
      <c r="O1367" s="34">
        <v>0</v>
      </c>
      <c r="P1367" s="30">
        <v>73046.116918999993</v>
      </c>
      <c r="Q1367" s="35">
        <v>0</v>
      </c>
      <c r="R1367" s="36">
        <v>0</v>
      </c>
      <c r="S1367" s="36">
        <v>0</v>
      </c>
      <c r="T1367" s="36">
        <v>1752</v>
      </c>
      <c r="U1367" s="37">
        <v>1752.0094476656623</v>
      </c>
      <c r="V1367" s="38">
        <v>1752.0094476656623</v>
      </c>
      <c r="W1367" s="34">
        <v>74798.12636666566</v>
      </c>
      <c r="X1367" s="34">
        <v>0</v>
      </c>
      <c r="Y1367" s="33">
        <v>74798.12636666566</v>
      </c>
      <c r="Z1367" s="144">
        <v>781.77286507135602</v>
      </c>
      <c r="AA1367" s="34">
        <v>2730.1541269564764</v>
      </c>
      <c r="AB1367" s="34">
        <v>8600.4186230498126</v>
      </c>
      <c r="AC1367" s="34">
        <v>10393.76</v>
      </c>
      <c r="AD1367" s="34">
        <v>453.0251302499999</v>
      </c>
      <c r="AE1367" s="34">
        <v>1560.37</v>
      </c>
      <c r="AF1367" s="34">
        <v>24519.500745327645</v>
      </c>
      <c r="AG1367" s="136">
        <v>25313</v>
      </c>
      <c r="AH1367" s="34">
        <v>25313</v>
      </c>
      <c r="AI1367" s="34">
        <v>3720</v>
      </c>
      <c r="AJ1367" s="34">
        <v>3720</v>
      </c>
      <c r="AK1367" s="34">
        <v>0</v>
      </c>
      <c r="AL1367" s="34">
        <v>21593</v>
      </c>
      <c r="AM1367" s="34">
        <v>21593</v>
      </c>
      <c r="AN1367" s="34">
        <v>0</v>
      </c>
      <c r="AO1367" s="34">
        <v>73046.116918999993</v>
      </c>
      <c r="AP1367" s="34">
        <v>73046.116918999993</v>
      </c>
      <c r="AQ1367" s="34">
        <v>0</v>
      </c>
      <c r="AR1367" s="34">
        <v>83689</v>
      </c>
      <c r="AS1367" s="34">
        <v>0</v>
      </c>
    </row>
    <row r="1368" spans="2:45" s="1" customFormat="1" ht="14.25" x14ac:dyDescent="0.2">
      <c r="B1368" s="31" t="s">
        <v>4794</v>
      </c>
      <c r="C1368" s="32" t="s">
        <v>4060</v>
      </c>
      <c r="D1368" s="31" t="s">
        <v>4061</v>
      </c>
      <c r="E1368" s="31" t="s">
        <v>13</v>
      </c>
      <c r="F1368" s="31" t="s">
        <v>11</v>
      </c>
      <c r="G1368" s="31" t="s">
        <v>19</v>
      </c>
      <c r="H1368" s="31" t="s">
        <v>55</v>
      </c>
      <c r="I1368" s="31" t="s">
        <v>10</v>
      </c>
      <c r="J1368" s="31" t="s">
        <v>12</v>
      </c>
      <c r="K1368" s="31" t="s">
        <v>4062</v>
      </c>
      <c r="L1368" s="33">
        <v>4166</v>
      </c>
      <c r="M1368" s="150">
        <v>253871.00772699999</v>
      </c>
      <c r="N1368" s="34">
        <v>-14107</v>
      </c>
      <c r="O1368" s="34">
        <v>0</v>
      </c>
      <c r="P1368" s="30">
        <v>298246.30772699998</v>
      </c>
      <c r="Q1368" s="35">
        <v>5356.6456250000001</v>
      </c>
      <c r="R1368" s="36">
        <v>0</v>
      </c>
      <c r="S1368" s="36">
        <v>1780.8716537149694</v>
      </c>
      <c r="T1368" s="36">
        <v>6551.1283462850306</v>
      </c>
      <c r="U1368" s="37">
        <v>8332.0449303369278</v>
      </c>
      <c r="V1368" s="38">
        <v>13688.690555336929</v>
      </c>
      <c r="W1368" s="34">
        <v>311934.99828233692</v>
      </c>
      <c r="X1368" s="34">
        <v>3339.1343507149722</v>
      </c>
      <c r="Y1368" s="33">
        <v>308595.86393162195</v>
      </c>
      <c r="Z1368" s="144">
        <v>83264.19029683205</v>
      </c>
      <c r="AA1368" s="34">
        <v>6033.0305804976961</v>
      </c>
      <c r="AB1368" s="34">
        <v>43997.578807313279</v>
      </c>
      <c r="AC1368" s="34">
        <v>27236.6</v>
      </c>
      <c r="AD1368" s="34">
        <v>5274.5</v>
      </c>
      <c r="AE1368" s="34">
        <v>10623.91</v>
      </c>
      <c r="AF1368" s="34">
        <v>176429.80968464303</v>
      </c>
      <c r="AG1368" s="136">
        <v>128857</v>
      </c>
      <c r="AH1368" s="34">
        <v>131965.29999999999</v>
      </c>
      <c r="AI1368" s="34">
        <v>0</v>
      </c>
      <c r="AJ1368" s="34">
        <v>3108.3</v>
      </c>
      <c r="AK1368" s="34">
        <v>3108.3</v>
      </c>
      <c r="AL1368" s="34">
        <v>128857</v>
      </c>
      <c r="AM1368" s="34">
        <v>128857</v>
      </c>
      <c r="AN1368" s="34">
        <v>0</v>
      </c>
      <c r="AO1368" s="34">
        <v>298246.30772699998</v>
      </c>
      <c r="AP1368" s="34">
        <v>295138.00772699999</v>
      </c>
      <c r="AQ1368" s="34">
        <v>3108.2999999999884</v>
      </c>
      <c r="AR1368" s="34">
        <v>-14107</v>
      </c>
      <c r="AS1368" s="34">
        <v>0</v>
      </c>
    </row>
    <row r="1369" spans="2:45" s="1" customFormat="1" ht="14.25" x14ac:dyDescent="0.2">
      <c r="B1369" s="31" t="s">
        <v>4794</v>
      </c>
      <c r="C1369" s="32" t="s">
        <v>4140</v>
      </c>
      <c r="D1369" s="31" t="s">
        <v>4141</v>
      </c>
      <c r="E1369" s="31" t="s">
        <v>13</v>
      </c>
      <c r="F1369" s="31" t="s">
        <v>11</v>
      </c>
      <c r="G1369" s="31" t="s">
        <v>19</v>
      </c>
      <c r="H1369" s="31" t="s">
        <v>55</v>
      </c>
      <c r="I1369" s="31" t="s">
        <v>10</v>
      </c>
      <c r="J1369" s="31" t="s">
        <v>12</v>
      </c>
      <c r="K1369" s="31" t="s">
        <v>4142</v>
      </c>
      <c r="L1369" s="33">
        <v>3621</v>
      </c>
      <c r="M1369" s="150">
        <v>325461.88890100003</v>
      </c>
      <c r="N1369" s="34">
        <v>-53831</v>
      </c>
      <c r="O1369" s="34">
        <v>50770</v>
      </c>
      <c r="P1369" s="30">
        <v>285587.87890100002</v>
      </c>
      <c r="Q1369" s="35">
        <v>12094.578098</v>
      </c>
      <c r="R1369" s="36">
        <v>0</v>
      </c>
      <c r="S1369" s="36">
        <v>4463.1078822874279</v>
      </c>
      <c r="T1369" s="36">
        <v>2778.8921177125721</v>
      </c>
      <c r="U1369" s="37">
        <v>7242.0390525084049</v>
      </c>
      <c r="V1369" s="38">
        <v>19336.617150508406</v>
      </c>
      <c r="W1369" s="34">
        <v>304924.49605150841</v>
      </c>
      <c r="X1369" s="34">
        <v>8368.3272792873322</v>
      </c>
      <c r="Y1369" s="33">
        <v>296556.16877222108</v>
      </c>
      <c r="Z1369" s="144">
        <v>17778.485195440902</v>
      </c>
      <c r="AA1369" s="34">
        <v>4864.7238410203572</v>
      </c>
      <c r="AB1369" s="34">
        <v>26793.595363077551</v>
      </c>
      <c r="AC1369" s="34">
        <v>15977.11</v>
      </c>
      <c r="AD1369" s="34">
        <v>9030.5980355109605</v>
      </c>
      <c r="AE1369" s="34">
        <v>3124.94</v>
      </c>
      <c r="AF1369" s="34">
        <v>77569.452435049781</v>
      </c>
      <c r="AG1369" s="136">
        <v>0</v>
      </c>
      <c r="AH1369" s="34">
        <v>43579.99</v>
      </c>
      <c r="AI1369" s="34">
        <v>0</v>
      </c>
      <c r="AJ1369" s="34">
        <v>3061</v>
      </c>
      <c r="AK1369" s="34">
        <v>3061</v>
      </c>
      <c r="AL1369" s="34">
        <v>0</v>
      </c>
      <c r="AM1369" s="34">
        <v>40518.99</v>
      </c>
      <c r="AN1369" s="34">
        <v>40518.99</v>
      </c>
      <c r="AO1369" s="34">
        <v>285587.87890100002</v>
      </c>
      <c r="AP1369" s="34">
        <v>242007.88890100003</v>
      </c>
      <c r="AQ1369" s="34">
        <v>43579.989999999991</v>
      </c>
      <c r="AR1369" s="34">
        <v>-53831</v>
      </c>
      <c r="AS1369" s="34">
        <v>0</v>
      </c>
    </row>
    <row r="1370" spans="2:45" s="1" customFormat="1" ht="14.25" x14ac:dyDescent="0.2">
      <c r="B1370" s="31" t="s">
        <v>4794</v>
      </c>
      <c r="C1370" s="32" t="s">
        <v>2452</v>
      </c>
      <c r="D1370" s="31" t="s">
        <v>2453</v>
      </c>
      <c r="E1370" s="31" t="s">
        <v>13</v>
      </c>
      <c r="F1370" s="31" t="s">
        <v>11</v>
      </c>
      <c r="G1370" s="31" t="s">
        <v>19</v>
      </c>
      <c r="H1370" s="31" t="s">
        <v>55</v>
      </c>
      <c r="I1370" s="31" t="s">
        <v>10</v>
      </c>
      <c r="J1370" s="31" t="s">
        <v>12</v>
      </c>
      <c r="K1370" s="31" t="s">
        <v>2454</v>
      </c>
      <c r="L1370" s="33">
        <v>2542</v>
      </c>
      <c r="M1370" s="150">
        <v>149834.993873</v>
      </c>
      <c r="N1370" s="34">
        <v>42425.600000000006</v>
      </c>
      <c r="O1370" s="34">
        <v>0</v>
      </c>
      <c r="P1370" s="30">
        <v>223507.59387300001</v>
      </c>
      <c r="Q1370" s="35">
        <v>6625.6866710000004</v>
      </c>
      <c r="R1370" s="36">
        <v>0</v>
      </c>
      <c r="S1370" s="36">
        <v>7467.7841348600095</v>
      </c>
      <c r="T1370" s="36">
        <v>-128.82528583663225</v>
      </c>
      <c r="U1370" s="37">
        <v>7338.9984243826893</v>
      </c>
      <c r="V1370" s="38">
        <v>13964.685095382691</v>
      </c>
      <c r="W1370" s="34">
        <v>237472.27896838268</v>
      </c>
      <c r="X1370" s="34">
        <v>14002.095252860017</v>
      </c>
      <c r="Y1370" s="33">
        <v>223470.18371552267</v>
      </c>
      <c r="Z1370" s="144">
        <v>43715.943438337599</v>
      </c>
      <c r="AA1370" s="34">
        <v>4125.8034424999887</v>
      </c>
      <c r="AB1370" s="34">
        <v>24273.784619016242</v>
      </c>
      <c r="AC1370" s="34">
        <v>17964.27</v>
      </c>
      <c r="AD1370" s="34">
        <v>11831.5</v>
      </c>
      <c r="AE1370" s="34">
        <v>35258.29</v>
      </c>
      <c r="AF1370" s="34">
        <v>137169.59149985382</v>
      </c>
      <c r="AG1370" s="136">
        <v>61399</v>
      </c>
      <c r="AH1370" s="34">
        <v>61399</v>
      </c>
      <c r="AI1370" s="34">
        <v>0</v>
      </c>
      <c r="AJ1370" s="34">
        <v>0</v>
      </c>
      <c r="AK1370" s="34">
        <v>0</v>
      </c>
      <c r="AL1370" s="34">
        <v>61399</v>
      </c>
      <c r="AM1370" s="34">
        <v>61399</v>
      </c>
      <c r="AN1370" s="34">
        <v>0</v>
      </c>
      <c r="AO1370" s="34">
        <v>223507.59387300001</v>
      </c>
      <c r="AP1370" s="34">
        <v>223507.59387300001</v>
      </c>
      <c r="AQ1370" s="34">
        <v>0</v>
      </c>
      <c r="AR1370" s="34">
        <v>42425.600000000006</v>
      </c>
      <c r="AS1370" s="34">
        <v>0</v>
      </c>
    </row>
    <row r="1371" spans="2:45" s="1" customFormat="1" ht="14.25" x14ac:dyDescent="0.2">
      <c r="B1371" s="31" t="s">
        <v>4794</v>
      </c>
      <c r="C1371" s="32" t="s">
        <v>3922</v>
      </c>
      <c r="D1371" s="31" t="s">
        <v>3923</v>
      </c>
      <c r="E1371" s="31" t="s">
        <v>13</v>
      </c>
      <c r="F1371" s="31" t="s">
        <v>11</v>
      </c>
      <c r="G1371" s="31" t="s">
        <v>19</v>
      </c>
      <c r="H1371" s="31" t="s">
        <v>55</v>
      </c>
      <c r="I1371" s="31" t="s">
        <v>10</v>
      </c>
      <c r="J1371" s="31" t="s">
        <v>12</v>
      </c>
      <c r="K1371" s="31" t="s">
        <v>3924</v>
      </c>
      <c r="L1371" s="33">
        <v>1072</v>
      </c>
      <c r="M1371" s="150">
        <v>50370.454599999997</v>
      </c>
      <c r="N1371" s="34">
        <v>-22572</v>
      </c>
      <c r="O1371" s="34">
        <v>10836.568189440002</v>
      </c>
      <c r="P1371" s="30">
        <v>49587.654599999994</v>
      </c>
      <c r="Q1371" s="35">
        <v>788.90206999999998</v>
      </c>
      <c r="R1371" s="36">
        <v>0</v>
      </c>
      <c r="S1371" s="36">
        <v>511.05483771448195</v>
      </c>
      <c r="T1371" s="36">
        <v>1632.9451622855181</v>
      </c>
      <c r="U1371" s="37">
        <v>2144.0115615269292</v>
      </c>
      <c r="V1371" s="38">
        <v>2932.9136315269293</v>
      </c>
      <c r="W1371" s="34">
        <v>52520.568231526922</v>
      </c>
      <c r="X1371" s="34">
        <v>958.22782071447728</v>
      </c>
      <c r="Y1371" s="33">
        <v>51562.340410812445</v>
      </c>
      <c r="Z1371" s="144">
        <v>0</v>
      </c>
      <c r="AA1371" s="34">
        <v>1708.4497481275348</v>
      </c>
      <c r="AB1371" s="34">
        <v>4135.6297802386107</v>
      </c>
      <c r="AC1371" s="34">
        <v>13895.25</v>
      </c>
      <c r="AD1371" s="34">
        <v>525</v>
      </c>
      <c r="AE1371" s="34">
        <v>1007.65</v>
      </c>
      <c r="AF1371" s="34">
        <v>21271.979528366148</v>
      </c>
      <c r="AG1371" s="136">
        <v>24692</v>
      </c>
      <c r="AH1371" s="34">
        <v>26151.200000000001</v>
      </c>
      <c r="AI1371" s="34">
        <v>0</v>
      </c>
      <c r="AJ1371" s="34">
        <v>1459.2</v>
      </c>
      <c r="AK1371" s="34">
        <v>1459.2</v>
      </c>
      <c r="AL1371" s="34">
        <v>24692</v>
      </c>
      <c r="AM1371" s="34">
        <v>24692</v>
      </c>
      <c r="AN1371" s="34">
        <v>0</v>
      </c>
      <c r="AO1371" s="34">
        <v>49587.654599999994</v>
      </c>
      <c r="AP1371" s="34">
        <v>48128.454599999997</v>
      </c>
      <c r="AQ1371" s="34">
        <v>1459.1999999999971</v>
      </c>
      <c r="AR1371" s="34">
        <v>-22572</v>
      </c>
      <c r="AS1371" s="34">
        <v>0</v>
      </c>
    </row>
    <row r="1372" spans="2:45" s="1" customFormat="1" ht="14.25" x14ac:dyDescent="0.2">
      <c r="B1372" s="31" t="s">
        <v>4794</v>
      </c>
      <c r="C1372" s="32" t="s">
        <v>983</v>
      </c>
      <c r="D1372" s="31" t="s">
        <v>984</v>
      </c>
      <c r="E1372" s="31" t="s">
        <v>13</v>
      </c>
      <c r="F1372" s="31" t="s">
        <v>11</v>
      </c>
      <c r="G1372" s="31" t="s">
        <v>19</v>
      </c>
      <c r="H1372" s="31" t="s">
        <v>55</v>
      </c>
      <c r="I1372" s="31" t="s">
        <v>10</v>
      </c>
      <c r="J1372" s="31" t="s">
        <v>21</v>
      </c>
      <c r="K1372" s="31" t="s">
        <v>985</v>
      </c>
      <c r="L1372" s="33">
        <v>214</v>
      </c>
      <c r="M1372" s="150">
        <v>27686.554024000001</v>
      </c>
      <c r="N1372" s="34">
        <v>2527</v>
      </c>
      <c r="O1372" s="34">
        <v>0</v>
      </c>
      <c r="P1372" s="30">
        <v>31963.554023999997</v>
      </c>
      <c r="Q1372" s="35">
        <v>0</v>
      </c>
      <c r="R1372" s="36">
        <v>0</v>
      </c>
      <c r="S1372" s="36">
        <v>0</v>
      </c>
      <c r="T1372" s="36">
        <v>428</v>
      </c>
      <c r="U1372" s="37">
        <v>428.00230799138325</v>
      </c>
      <c r="V1372" s="38">
        <v>428.00230799138325</v>
      </c>
      <c r="W1372" s="34">
        <v>32391.556331991382</v>
      </c>
      <c r="X1372" s="34">
        <v>3.6379800000000002E-12</v>
      </c>
      <c r="Y1372" s="33">
        <v>32391.556331991378</v>
      </c>
      <c r="Z1372" s="144">
        <v>0</v>
      </c>
      <c r="AA1372" s="34">
        <v>1959.3805530211719</v>
      </c>
      <c r="AB1372" s="34">
        <v>679.63441201175613</v>
      </c>
      <c r="AC1372" s="34">
        <v>2228.2399999999998</v>
      </c>
      <c r="AD1372" s="34">
        <v>94.130164799999989</v>
      </c>
      <c r="AE1372" s="34">
        <v>0</v>
      </c>
      <c r="AF1372" s="34">
        <v>4961.3851298329273</v>
      </c>
      <c r="AG1372" s="136">
        <v>3637</v>
      </c>
      <c r="AH1372" s="34">
        <v>3637</v>
      </c>
      <c r="AI1372" s="34">
        <v>0</v>
      </c>
      <c r="AJ1372" s="34">
        <v>0</v>
      </c>
      <c r="AK1372" s="34">
        <v>0</v>
      </c>
      <c r="AL1372" s="34">
        <v>3637</v>
      </c>
      <c r="AM1372" s="34">
        <v>3637</v>
      </c>
      <c r="AN1372" s="34">
        <v>0</v>
      </c>
      <c r="AO1372" s="34">
        <v>31963.554023999997</v>
      </c>
      <c r="AP1372" s="34">
        <v>31963.554023999997</v>
      </c>
      <c r="AQ1372" s="34">
        <v>0</v>
      </c>
      <c r="AR1372" s="34">
        <v>2527</v>
      </c>
      <c r="AS1372" s="34">
        <v>0</v>
      </c>
    </row>
    <row r="1373" spans="2:45" s="1" customFormat="1" ht="14.25" x14ac:dyDescent="0.2">
      <c r="B1373" s="31" t="s">
        <v>4794</v>
      </c>
      <c r="C1373" s="32" t="s">
        <v>1574</v>
      </c>
      <c r="D1373" s="31" t="s">
        <v>1575</v>
      </c>
      <c r="E1373" s="31" t="s">
        <v>13</v>
      </c>
      <c r="F1373" s="31" t="s">
        <v>11</v>
      </c>
      <c r="G1373" s="31" t="s">
        <v>19</v>
      </c>
      <c r="H1373" s="31" t="s">
        <v>55</v>
      </c>
      <c r="I1373" s="31" t="s">
        <v>10</v>
      </c>
      <c r="J1373" s="31" t="s">
        <v>21</v>
      </c>
      <c r="K1373" s="31" t="s">
        <v>1576</v>
      </c>
      <c r="L1373" s="33">
        <v>962</v>
      </c>
      <c r="M1373" s="150">
        <v>35899.707076999999</v>
      </c>
      <c r="N1373" s="34">
        <v>11639</v>
      </c>
      <c r="O1373" s="34">
        <v>0</v>
      </c>
      <c r="P1373" s="30">
        <v>26433.707076999999</v>
      </c>
      <c r="Q1373" s="35">
        <v>386.06538</v>
      </c>
      <c r="R1373" s="36">
        <v>0</v>
      </c>
      <c r="S1373" s="36">
        <v>0</v>
      </c>
      <c r="T1373" s="36">
        <v>1924</v>
      </c>
      <c r="U1373" s="37">
        <v>1924.0103751762181</v>
      </c>
      <c r="V1373" s="38">
        <v>2310.0757551762181</v>
      </c>
      <c r="W1373" s="34">
        <v>28743.782832176217</v>
      </c>
      <c r="X1373" s="34">
        <v>0</v>
      </c>
      <c r="Y1373" s="33">
        <v>28743.782832176217</v>
      </c>
      <c r="Z1373" s="144">
        <v>0</v>
      </c>
      <c r="AA1373" s="34">
        <v>3766.8470744273955</v>
      </c>
      <c r="AB1373" s="34">
        <v>6342.8466716105995</v>
      </c>
      <c r="AC1373" s="34">
        <v>20331.04</v>
      </c>
      <c r="AD1373" s="34">
        <v>973</v>
      </c>
      <c r="AE1373" s="34">
        <v>133.46</v>
      </c>
      <c r="AF1373" s="34">
        <v>31547.193746037996</v>
      </c>
      <c r="AG1373" s="136">
        <v>20382</v>
      </c>
      <c r="AH1373" s="34">
        <v>20382</v>
      </c>
      <c r="AI1373" s="34">
        <v>1858</v>
      </c>
      <c r="AJ1373" s="34">
        <v>1858</v>
      </c>
      <c r="AK1373" s="34">
        <v>0</v>
      </c>
      <c r="AL1373" s="34">
        <v>18524</v>
      </c>
      <c r="AM1373" s="34">
        <v>18524</v>
      </c>
      <c r="AN1373" s="34">
        <v>0</v>
      </c>
      <c r="AO1373" s="34">
        <v>26433.707076999999</v>
      </c>
      <c r="AP1373" s="34">
        <v>26433.707076999999</v>
      </c>
      <c r="AQ1373" s="34">
        <v>0</v>
      </c>
      <c r="AR1373" s="34">
        <v>11639</v>
      </c>
      <c r="AS1373" s="34">
        <v>0</v>
      </c>
    </row>
    <row r="1374" spans="2:45" s="1" customFormat="1" ht="14.25" x14ac:dyDescent="0.2">
      <c r="B1374" s="31" t="s">
        <v>4794</v>
      </c>
      <c r="C1374" s="32" t="s">
        <v>2207</v>
      </c>
      <c r="D1374" s="31" t="s">
        <v>2208</v>
      </c>
      <c r="E1374" s="31" t="s">
        <v>13</v>
      </c>
      <c r="F1374" s="31" t="s">
        <v>11</v>
      </c>
      <c r="G1374" s="31" t="s">
        <v>19</v>
      </c>
      <c r="H1374" s="31" t="s">
        <v>55</v>
      </c>
      <c r="I1374" s="31" t="s">
        <v>10</v>
      </c>
      <c r="J1374" s="31" t="s">
        <v>12</v>
      </c>
      <c r="K1374" s="31" t="s">
        <v>2209</v>
      </c>
      <c r="L1374" s="33">
        <v>2961</v>
      </c>
      <c r="M1374" s="150">
        <v>134296.91368299999</v>
      </c>
      <c r="N1374" s="34">
        <v>-59855</v>
      </c>
      <c r="O1374" s="34">
        <v>26959.028720086899</v>
      </c>
      <c r="P1374" s="30">
        <v>141321.11368299997</v>
      </c>
      <c r="Q1374" s="35">
        <v>4988.5854879999997</v>
      </c>
      <c r="R1374" s="36">
        <v>0</v>
      </c>
      <c r="S1374" s="36">
        <v>2369.2788960009098</v>
      </c>
      <c r="T1374" s="36">
        <v>3552.7211039990902</v>
      </c>
      <c r="U1374" s="37">
        <v>5922.0319344041391</v>
      </c>
      <c r="V1374" s="38">
        <v>10910.617422404139</v>
      </c>
      <c r="W1374" s="34">
        <v>152231.73110540412</v>
      </c>
      <c r="X1374" s="34">
        <v>4442.3979300009087</v>
      </c>
      <c r="Y1374" s="33">
        <v>147789.33317540321</v>
      </c>
      <c r="Z1374" s="144">
        <v>0</v>
      </c>
      <c r="AA1374" s="34">
        <v>7319.5265917092865</v>
      </c>
      <c r="AB1374" s="34">
        <v>17801.626026033893</v>
      </c>
      <c r="AC1374" s="34">
        <v>17507.09</v>
      </c>
      <c r="AD1374" s="34">
        <v>3746.5</v>
      </c>
      <c r="AE1374" s="34">
        <v>522.88</v>
      </c>
      <c r="AF1374" s="34">
        <v>46897.622617743174</v>
      </c>
      <c r="AG1374" s="136">
        <v>113649</v>
      </c>
      <c r="AH1374" s="34">
        <v>116276.2</v>
      </c>
      <c r="AI1374" s="34">
        <v>2375</v>
      </c>
      <c r="AJ1374" s="34">
        <v>5002.2000000000007</v>
      </c>
      <c r="AK1374" s="34">
        <v>2627.2000000000007</v>
      </c>
      <c r="AL1374" s="34">
        <v>111274</v>
      </c>
      <c r="AM1374" s="34">
        <v>111274</v>
      </c>
      <c r="AN1374" s="34">
        <v>0</v>
      </c>
      <c r="AO1374" s="34">
        <v>141321.11368299997</v>
      </c>
      <c r="AP1374" s="34">
        <v>138693.91368299996</v>
      </c>
      <c r="AQ1374" s="34">
        <v>2627.2000000000116</v>
      </c>
      <c r="AR1374" s="34">
        <v>-59855</v>
      </c>
      <c r="AS1374" s="34">
        <v>0</v>
      </c>
    </row>
    <row r="1375" spans="2:45" s="1" customFormat="1" ht="14.25" x14ac:dyDescent="0.2">
      <c r="B1375" s="31" t="s">
        <v>4794</v>
      </c>
      <c r="C1375" s="32" t="s">
        <v>2560</v>
      </c>
      <c r="D1375" s="31" t="s">
        <v>2561</v>
      </c>
      <c r="E1375" s="31" t="s">
        <v>13</v>
      </c>
      <c r="F1375" s="31" t="s">
        <v>11</v>
      </c>
      <c r="G1375" s="31" t="s">
        <v>19</v>
      </c>
      <c r="H1375" s="31" t="s">
        <v>29</v>
      </c>
      <c r="I1375" s="31" t="s">
        <v>10</v>
      </c>
      <c r="J1375" s="31" t="s">
        <v>21</v>
      </c>
      <c r="K1375" s="31" t="s">
        <v>2562</v>
      </c>
      <c r="L1375" s="33">
        <v>395</v>
      </c>
      <c r="M1375" s="150">
        <v>17802.700217000001</v>
      </c>
      <c r="N1375" s="34">
        <v>1184</v>
      </c>
      <c r="O1375" s="34">
        <v>0</v>
      </c>
      <c r="P1375" s="30">
        <v>22567.195217</v>
      </c>
      <c r="Q1375" s="35">
        <v>864.43402000000003</v>
      </c>
      <c r="R1375" s="36">
        <v>0</v>
      </c>
      <c r="S1375" s="36">
        <v>141.93390628576878</v>
      </c>
      <c r="T1375" s="36">
        <v>648.06609371423122</v>
      </c>
      <c r="U1375" s="37">
        <v>790.00426007755323</v>
      </c>
      <c r="V1375" s="38">
        <v>1654.4382800775534</v>
      </c>
      <c r="W1375" s="34">
        <v>24221.633497077553</v>
      </c>
      <c r="X1375" s="34">
        <v>266.1260742857703</v>
      </c>
      <c r="Y1375" s="33">
        <v>23955.507422791783</v>
      </c>
      <c r="Z1375" s="144">
        <v>0</v>
      </c>
      <c r="AA1375" s="34">
        <v>2220.0116782191417</v>
      </c>
      <c r="AB1375" s="34">
        <v>3645.1803935220164</v>
      </c>
      <c r="AC1375" s="34">
        <v>7681.3600000000006</v>
      </c>
      <c r="AD1375" s="34">
        <v>0</v>
      </c>
      <c r="AE1375" s="34">
        <v>0</v>
      </c>
      <c r="AF1375" s="34">
        <v>13546.552071741158</v>
      </c>
      <c r="AG1375" s="136">
        <v>0</v>
      </c>
      <c r="AH1375" s="34">
        <v>3863.4949999999994</v>
      </c>
      <c r="AI1375" s="34">
        <v>0</v>
      </c>
      <c r="AJ1375" s="34">
        <v>0</v>
      </c>
      <c r="AK1375" s="34">
        <v>0</v>
      </c>
      <c r="AL1375" s="34">
        <v>0</v>
      </c>
      <c r="AM1375" s="34">
        <v>3863.4949999999994</v>
      </c>
      <c r="AN1375" s="34">
        <v>3863.4949999999994</v>
      </c>
      <c r="AO1375" s="34">
        <v>22567.195217</v>
      </c>
      <c r="AP1375" s="34">
        <v>18703.700217000001</v>
      </c>
      <c r="AQ1375" s="34">
        <v>3863.494999999999</v>
      </c>
      <c r="AR1375" s="34">
        <v>1184</v>
      </c>
      <c r="AS1375" s="34">
        <v>0</v>
      </c>
    </row>
    <row r="1376" spans="2:45" s="1" customFormat="1" ht="14.25" x14ac:dyDescent="0.2">
      <c r="B1376" s="31" t="s">
        <v>4794</v>
      </c>
      <c r="C1376" s="32" t="s">
        <v>134</v>
      </c>
      <c r="D1376" s="31" t="s">
        <v>135</v>
      </c>
      <c r="E1376" s="31" t="s">
        <v>13</v>
      </c>
      <c r="F1376" s="31" t="s">
        <v>11</v>
      </c>
      <c r="G1376" s="31" t="s">
        <v>19</v>
      </c>
      <c r="H1376" s="31" t="s">
        <v>29</v>
      </c>
      <c r="I1376" s="31" t="s">
        <v>10</v>
      </c>
      <c r="J1376" s="31" t="s">
        <v>14</v>
      </c>
      <c r="K1376" s="31" t="s">
        <v>136</v>
      </c>
      <c r="L1376" s="33">
        <v>5222</v>
      </c>
      <c r="M1376" s="150">
        <v>159181.84546499999</v>
      </c>
      <c r="N1376" s="34">
        <v>-89044</v>
      </c>
      <c r="O1376" s="34">
        <v>55181.322138716503</v>
      </c>
      <c r="P1376" s="30">
        <v>125688.24546499999</v>
      </c>
      <c r="Q1376" s="35">
        <v>15196.90287</v>
      </c>
      <c r="R1376" s="36">
        <v>0</v>
      </c>
      <c r="S1376" s="36">
        <v>13174.306862862202</v>
      </c>
      <c r="T1376" s="36">
        <v>-147.55218683028943</v>
      </c>
      <c r="U1376" s="37">
        <v>13026.824922848604</v>
      </c>
      <c r="V1376" s="38">
        <v>28223.727792848604</v>
      </c>
      <c r="W1376" s="34">
        <v>153911.97325784859</v>
      </c>
      <c r="X1376" s="34">
        <v>24701.825367862184</v>
      </c>
      <c r="Y1376" s="33">
        <v>129210.1478899864</v>
      </c>
      <c r="Z1376" s="144">
        <v>0</v>
      </c>
      <c r="AA1376" s="34">
        <v>12668.361337452798</v>
      </c>
      <c r="AB1376" s="34">
        <v>29656.230474747044</v>
      </c>
      <c r="AC1376" s="34">
        <v>21889.13</v>
      </c>
      <c r="AD1376" s="34">
        <v>6284.3858077245786</v>
      </c>
      <c r="AE1376" s="34">
        <v>166.71</v>
      </c>
      <c r="AF1376" s="34">
        <v>70664.817619924434</v>
      </c>
      <c r="AG1376" s="136">
        <v>115759</v>
      </c>
      <c r="AH1376" s="34">
        <v>121509.4</v>
      </c>
      <c r="AI1376" s="34">
        <v>7685</v>
      </c>
      <c r="AJ1376" s="34">
        <v>13435.400000000001</v>
      </c>
      <c r="AK1376" s="34">
        <v>5750.4000000000015</v>
      </c>
      <c r="AL1376" s="34">
        <v>108074</v>
      </c>
      <c r="AM1376" s="34">
        <v>108074</v>
      </c>
      <c r="AN1376" s="34">
        <v>0</v>
      </c>
      <c r="AO1376" s="34">
        <v>125688.24546499999</v>
      </c>
      <c r="AP1376" s="34">
        <v>119937.84546499999</v>
      </c>
      <c r="AQ1376" s="34">
        <v>5750.3999999999942</v>
      </c>
      <c r="AR1376" s="34">
        <v>-89044</v>
      </c>
      <c r="AS1376" s="34">
        <v>0</v>
      </c>
    </row>
    <row r="1377" spans="2:45" s="1" customFormat="1" ht="14.25" x14ac:dyDescent="0.2">
      <c r="B1377" s="31" t="s">
        <v>4794</v>
      </c>
      <c r="C1377" s="32" t="s">
        <v>2795</v>
      </c>
      <c r="D1377" s="31" t="s">
        <v>2796</v>
      </c>
      <c r="E1377" s="31" t="s">
        <v>13</v>
      </c>
      <c r="F1377" s="31" t="s">
        <v>11</v>
      </c>
      <c r="G1377" s="31" t="s">
        <v>19</v>
      </c>
      <c r="H1377" s="31" t="s">
        <v>29</v>
      </c>
      <c r="I1377" s="31" t="s">
        <v>10</v>
      </c>
      <c r="J1377" s="31" t="s">
        <v>14</v>
      </c>
      <c r="K1377" s="31" t="s">
        <v>2797</v>
      </c>
      <c r="L1377" s="33">
        <v>5428</v>
      </c>
      <c r="M1377" s="150">
        <v>374710.95431199996</v>
      </c>
      <c r="N1377" s="34">
        <v>-426714</v>
      </c>
      <c r="O1377" s="34">
        <v>209760.95974874703</v>
      </c>
      <c r="P1377" s="30">
        <v>-91065.141688000032</v>
      </c>
      <c r="Q1377" s="35">
        <v>17989.267089000001</v>
      </c>
      <c r="R1377" s="36">
        <v>91065.141688000032</v>
      </c>
      <c r="S1377" s="36">
        <v>11302.935179432912</v>
      </c>
      <c r="T1377" s="36">
        <v>164475.63333850578</v>
      </c>
      <c r="U1377" s="37">
        <v>266845.14916150842</v>
      </c>
      <c r="V1377" s="38">
        <v>284834.4162505084</v>
      </c>
      <c r="W1377" s="34">
        <v>284834.4162505084</v>
      </c>
      <c r="X1377" s="34">
        <v>222854.76440317993</v>
      </c>
      <c r="Y1377" s="33">
        <v>61979.651847328467</v>
      </c>
      <c r="Z1377" s="144">
        <v>0</v>
      </c>
      <c r="AA1377" s="34">
        <v>59958.607468247057</v>
      </c>
      <c r="AB1377" s="34">
        <v>39176.181117686465</v>
      </c>
      <c r="AC1377" s="34">
        <v>22752.62</v>
      </c>
      <c r="AD1377" s="34">
        <v>3663.6701190375002</v>
      </c>
      <c r="AE1377" s="34">
        <v>8733.2199999999993</v>
      </c>
      <c r="AF1377" s="34">
        <v>134284.29870497101</v>
      </c>
      <c r="AG1377" s="136">
        <v>59205</v>
      </c>
      <c r="AH1377" s="34">
        <v>71516.90400000001</v>
      </c>
      <c r="AI1377" s="34">
        <v>0</v>
      </c>
      <c r="AJ1377" s="34">
        <v>11846.900000000001</v>
      </c>
      <c r="AK1377" s="34">
        <v>11846.900000000001</v>
      </c>
      <c r="AL1377" s="34">
        <v>59205</v>
      </c>
      <c r="AM1377" s="34">
        <v>59670.004000000001</v>
      </c>
      <c r="AN1377" s="34">
        <v>465.00400000000081</v>
      </c>
      <c r="AO1377" s="34">
        <v>-91065.141688000032</v>
      </c>
      <c r="AP1377" s="34">
        <v>-103377.04568800003</v>
      </c>
      <c r="AQ1377" s="34">
        <v>12311.90400000001</v>
      </c>
      <c r="AR1377" s="34">
        <v>-426714</v>
      </c>
      <c r="AS1377" s="34">
        <v>0</v>
      </c>
    </row>
    <row r="1378" spans="2:45" s="1" customFormat="1" ht="14.25" x14ac:dyDescent="0.2">
      <c r="B1378" s="31" t="s">
        <v>4794</v>
      </c>
      <c r="C1378" s="32" t="s">
        <v>4146</v>
      </c>
      <c r="D1378" s="31" t="s">
        <v>4147</v>
      </c>
      <c r="E1378" s="31" t="s">
        <v>13</v>
      </c>
      <c r="F1378" s="31" t="s">
        <v>11</v>
      </c>
      <c r="G1378" s="31" t="s">
        <v>19</v>
      </c>
      <c r="H1378" s="31" t="s">
        <v>29</v>
      </c>
      <c r="I1378" s="31" t="s">
        <v>10</v>
      </c>
      <c r="J1378" s="31" t="s">
        <v>14</v>
      </c>
      <c r="K1378" s="31" t="s">
        <v>4148</v>
      </c>
      <c r="L1378" s="33">
        <v>9948</v>
      </c>
      <c r="M1378" s="150">
        <v>353655.57088599994</v>
      </c>
      <c r="N1378" s="34">
        <v>-229143</v>
      </c>
      <c r="O1378" s="34">
        <v>123334.43399096021</v>
      </c>
      <c r="P1378" s="30">
        <v>444190.57088599994</v>
      </c>
      <c r="Q1378" s="35">
        <v>18585.263694000001</v>
      </c>
      <c r="R1378" s="36">
        <v>0</v>
      </c>
      <c r="S1378" s="36">
        <v>9660.1817337179964</v>
      </c>
      <c r="T1378" s="36">
        <v>10235.818266282004</v>
      </c>
      <c r="U1378" s="37">
        <v>19896.107289244301</v>
      </c>
      <c r="V1378" s="38">
        <v>38481.370983244298</v>
      </c>
      <c r="W1378" s="34">
        <v>482671.94186924421</v>
      </c>
      <c r="X1378" s="34">
        <v>18112.840750717907</v>
      </c>
      <c r="Y1378" s="33">
        <v>464559.10111852631</v>
      </c>
      <c r="Z1378" s="144">
        <v>0</v>
      </c>
      <c r="AA1378" s="34">
        <v>15333.281730264336</v>
      </c>
      <c r="AB1378" s="34">
        <v>50228.8863990432</v>
      </c>
      <c r="AC1378" s="34">
        <v>103489.05</v>
      </c>
      <c r="AD1378" s="34">
        <v>5128.4225266781987</v>
      </c>
      <c r="AE1378" s="34">
        <v>0</v>
      </c>
      <c r="AF1378" s="34">
        <v>174179.64065598574</v>
      </c>
      <c r="AG1378" s="136">
        <v>412929</v>
      </c>
      <c r="AH1378" s="34">
        <v>412929</v>
      </c>
      <c r="AI1378" s="34">
        <v>64152</v>
      </c>
      <c r="AJ1378" s="34">
        <v>64152</v>
      </c>
      <c r="AK1378" s="34">
        <v>0</v>
      </c>
      <c r="AL1378" s="34">
        <v>348777</v>
      </c>
      <c r="AM1378" s="34">
        <v>348777</v>
      </c>
      <c r="AN1378" s="34">
        <v>0</v>
      </c>
      <c r="AO1378" s="34">
        <v>444190.57088599994</v>
      </c>
      <c r="AP1378" s="34">
        <v>444190.57088599994</v>
      </c>
      <c r="AQ1378" s="34">
        <v>0</v>
      </c>
      <c r="AR1378" s="34">
        <v>-229143</v>
      </c>
      <c r="AS1378" s="34">
        <v>0</v>
      </c>
    </row>
    <row r="1379" spans="2:45" s="1" customFormat="1" ht="14.25" x14ac:dyDescent="0.2">
      <c r="B1379" s="31" t="s">
        <v>4794</v>
      </c>
      <c r="C1379" s="32" t="s">
        <v>1613</v>
      </c>
      <c r="D1379" s="31" t="s">
        <v>1614</v>
      </c>
      <c r="E1379" s="31" t="s">
        <v>13</v>
      </c>
      <c r="F1379" s="31" t="s">
        <v>11</v>
      </c>
      <c r="G1379" s="31" t="s">
        <v>19</v>
      </c>
      <c r="H1379" s="31" t="s">
        <v>29</v>
      </c>
      <c r="I1379" s="31" t="s">
        <v>10</v>
      </c>
      <c r="J1379" s="31" t="s">
        <v>12</v>
      </c>
      <c r="K1379" s="31" t="s">
        <v>1615</v>
      </c>
      <c r="L1379" s="33">
        <v>4805</v>
      </c>
      <c r="M1379" s="150">
        <v>181175.848077</v>
      </c>
      <c r="N1379" s="34">
        <v>-101987</v>
      </c>
      <c r="O1379" s="34">
        <v>25185.784658799239</v>
      </c>
      <c r="P1379" s="30">
        <v>139008.43288470001</v>
      </c>
      <c r="Q1379" s="35">
        <v>24439.450941999999</v>
      </c>
      <c r="R1379" s="36">
        <v>0</v>
      </c>
      <c r="S1379" s="36">
        <v>12981.846723433557</v>
      </c>
      <c r="T1379" s="36">
        <v>-182.22250563352827</v>
      </c>
      <c r="U1379" s="37">
        <v>12799.693239814989</v>
      </c>
      <c r="V1379" s="38">
        <v>37239.144181814991</v>
      </c>
      <c r="W1379" s="34">
        <v>176247.57706651499</v>
      </c>
      <c r="X1379" s="34">
        <v>24340.962606433546</v>
      </c>
      <c r="Y1379" s="33">
        <v>151906.61446008144</v>
      </c>
      <c r="Z1379" s="144">
        <v>0</v>
      </c>
      <c r="AA1379" s="34">
        <v>3465.2283930803878</v>
      </c>
      <c r="AB1379" s="34">
        <v>38929.466747180391</v>
      </c>
      <c r="AC1379" s="34">
        <v>20141.18</v>
      </c>
      <c r="AD1379" s="34">
        <v>2051.0597023999999</v>
      </c>
      <c r="AE1379" s="34">
        <v>692.63</v>
      </c>
      <c r="AF1379" s="34">
        <v>65279.56484266078</v>
      </c>
      <c r="AG1379" s="136">
        <v>104091</v>
      </c>
      <c r="AH1379" s="34">
        <v>122208.5848077</v>
      </c>
      <c r="AI1379" s="34">
        <v>0</v>
      </c>
      <c r="AJ1379" s="34">
        <v>18117.584807700001</v>
      </c>
      <c r="AK1379" s="34">
        <v>18117.584807700001</v>
      </c>
      <c r="AL1379" s="34">
        <v>104091</v>
      </c>
      <c r="AM1379" s="34">
        <v>104091</v>
      </c>
      <c r="AN1379" s="34">
        <v>0</v>
      </c>
      <c r="AO1379" s="34">
        <v>139008.43288470001</v>
      </c>
      <c r="AP1379" s="34">
        <v>120890.84807700002</v>
      </c>
      <c r="AQ1379" s="34">
        <v>18117.584807700012</v>
      </c>
      <c r="AR1379" s="34">
        <v>-101987</v>
      </c>
      <c r="AS1379" s="34">
        <v>0</v>
      </c>
    </row>
    <row r="1380" spans="2:45" s="1" customFormat="1" ht="14.25" x14ac:dyDescent="0.2">
      <c r="B1380" s="31" t="s">
        <v>4794</v>
      </c>
      <c r="C1380" s="32" t="s">
        <v>1664</v>
      </c>
      <c r="D1380" s="31" t="s">
        <v>1665</v>
      </c>
      <c r="E1380" s="31" t="s">
        <v>13</v>
      </c>
      <c r="F1380" s="31" t="s">
        <v>11</v>
      </c>
      <c r="G1380" s="31" t="s">
        <v>19</v>
      </c>
      <c r="H1380" s="31" t="s">
        <v>29</v>
      </c>
      <c r="I1380" s="31" t="s">
        <v>10</v>
      </c>
      <c r="J1380" s="31" t="s">
        <v>12</v>
      </c>
      <c r="K1380" s="31" t="s">
        <v>1666</v>
      </c>
      <c r="L1380" s="33">
        <v>4648</v>
      </c>
      <c r="M1380" s="150">
        <v>128800.20803400001</v>
      </c>
      <c r="N1380" s="34">
        <v>-166836</v>
      </c>
      <c r="O1380" s="34">
        <v>143067.86588651224</v>
      </c>
      <c r="P1380" s="30">
        <v>67386.228837400005</v>
      </c>
      <c r="Q1380" s="35">
        <v>21979.749692000001</v>
      </c>
      <c r="R1380" s="36">
        <v>0</v>
      </c>
      <c r="S1380" s="36">
        <v>12461.597398861928</v>
      </c>
      <c r="T1380" s="36">
        <v>52602.242805077003</v>
      </c>
      <c r="U1380" s="37">
        <v>65064.191060907506</v>
      </c>
      <c r="V1380" s="38">
        <v>87043.940752907511</v>
      </c>
      <c r="W1380" s="34">
        <v>154430.16959030752</v>
      </c>
      <c r="X1380" s="34">
        <v>87971.28020397418</v>
      </c>
      <c r="Y1380" s="33">
        <v>66458.889386333336</v>
      </c>
      <c r="Z1380" s="144">
        <v>0</v>
      </c>
      <c r="AA1380" s="34">
        <v>2170.6890417070331</v>
      </c>
      <c r="AB1380" s="34">
        <v>25122.70196962887</v>
      </c>
      <c r="AC1380" s="34">
        <v>19483.080000000002</v>
      </c>
      <c r="AD1380" s="34">
        <v>2043.2888122500001</v>
      </c>
      <c r="AE1380" s="34">
        <v>1475.53</v>
      </c>
      <c r="AF1380" s="34">
        <v>50295.289823585903</v>
      </c>
      <c r="AG1380" s="136">
        <v>162596</v>
      </c>
      <c r="AH1380" s="34">
        <v>172958.0208034</v>
      </c>
      <c r="AI1380" s="34">
        <v>2518</v>
      </c>
      <c r="AJ1380" s="34">
        <v>12880.020803400002</v>
      </c>
      <c r="AK1380" s="34">
        <v>10362.020803400002</v>
      </c>
      <c r="AL1380" s="34">
        <v>160078</v>
      </c>
      <c r="AM1380" s="34">
        <v>160078</v>
      </c>
      <c r="AN1380" s="34">
        <v>0</v>
      </c>
      <c r="AO1380" s="34">
        <v>67386.228837400005</v>
      </c>
      <c r="AP1380" s="34">
        <v>57024.208034000003</v>
      </c>
      <c r="AQ1380" s="34">
        <v>10362.020803399995</v>
      </c>
      <c r="AR1380" s="34">
        <v>-166836</v>
      </c>
      <c r="AS1380" s="34">
        <v>0</v>
      </c>
    </row>
    <row r="1381" spans="2:45" s="1" customFormat="1" ht="14.25" x14ac:dyDescent="0.2">
      <c r="B1381" s="31" t="s">
        <v>4794</v>
      </c>
      <c r="C1381" s="32" t="s">
        <v>4158</v>
      </c>
      <c r="D1381" s="31" t="s">
        <v>4159</v>
      </c>
      <c r="E1381" s="31" t="s">
        <v>13</v>
      </c>
      <c r="F1381" s="31" t="s">
        <v>11</v>
      </c>
      <c r="G1381" s="31" t="s">
        <v>19</v>
      </c>
      <c r="H1381" s="31" t="s">
        <v>29</v>
      </c>
      <c r="I1381" s="31" t="s">
        <v>10</v>
      </c>
      <c r="J1381" s="31" t="s">
        <v>21</v>
      </c>
      <c r="K1381" s="31" t="s">
        <v>4160</v>
      </c>
      <c r="L1381" s="33">
        <v>755</v>
      </c>
      <c r="M1381" s="150">
        <v>29696.518154000001</v>
      </c>
      <c r="N1381" s="34">
        <v>-73944</v>
      </c>
      <c r="O1381" s="34">
        <v>36245.435619224234</v>
      </c>
      <c r="P1381" s="30">
        <v>-16093.830030599995</v>
      </c>
      <c r="Q1381" s="35">
        <v>2432.6386689999999</v>
      </c>
      <c r="R1381" s="36">
        <v>16093.830030599995</v>
      </c>
      <c r="S1381" s="36">
        <v>1326.4886960005094</v>
      </c>
      <c r="T1381" s="36">
        <v>28519.166672782863</v>
      </c>
      <c r="U1381" s="37">
        <v>45939.733128206848</v>
      </c>
      <c r="V1381" s="38">
        <v>48372.371797206848</v>
      </c>
      <c r="W1381" s="34">
        <v>48372.371797206848</v>
      </c>
      <c r="X1381" s="34">
        <v>37460.640864224741</v>
      </c>
      <c r="Y1381" s="33">
        <v>10911.730932982107</v>
      </c>
      <c r="Z1381" s="144">
        <v>0</v>
      </c>
      <c r="AA1381" s="34">
        <v>1951.4150314131489</v>
      </c>
      <c r="AB1381" s="34">
        <v>3299.0588738267497</v>
      </c>
      <c r="AC1381" s="34">
        <v>3285.85</v>
      </c>
      <c r="AD1381" s="34">
        <v>0</v>
      </c>
      <c r="AE1381" s="34">
        <v>56.01</v>
      </c>
      <c r="AF1381" s="34">
        <v>8592.3339052398987</v>
      </c>
      <c r="AG1381" s="136">
        <v>32389</v>
      </c>
      <c r="AH1381" s="34">
        <v>35358.6518154</v>
      </c>
      <c r="AI1381" s="34">
        <v>0</v>
      </c>
      <c r="AJ1381" s="34">
        <v>2969.6518154000005</v>
      </c>
      <c r="AK1381" s="34">
        <v>2969.6518154000005</v>
      </c>
      <c r="AL1381" s="34">
        <v>32389</v>
      </c>
      <c r="AM1381" s="34">
        <v>32389</v>
      </c>
      <c r="AN1381" s="34">
        <v>0</v>
      </c>
      <c r="AO1381" s="34">
        <v>-16093.830030599995</v>
      </c>
      <c r="AP1381" s="34">
        <v>-19063.481845999995</v>
      </c>
      <c r="AQ1381" s="34">
        <v>2969.6518154000005</v>
      </c>
      <c r="AR1381" s="34">
        <v>-73944</v>
      </c>
      <c r="AS1381" s="34">
        <v>0</v>
      </c>
    </row>
    <row r="1382" spans="2:45" s="1" customFormat="1" ht="14.25" x14ac:dyDescent="0.2">
      <c r="B1382" s="31" t="s">
        <v>4794</v>
      </c>
      <c r="C1382" s="32" t="s">
        <v>1541</v>
      </c>
      <c r="D1382" s="31" t="s">
        <v>1542</v>
      </c>
      <c r="E1382" s="31" t="s">
        <v>13</v>
      </c>
      <c r="F1382" s="31" t="s">
        <v>11</v>
      </c>
      <c r="G1382" s="31" t="s">
        <v>19</v>
      </c>
      <c r="H1382" s="31" t="s">
        <v>29</v>
      </c>
      <c r="I1382" s="31" t="s">
        <v>10</v>
      </c>
      <c r="J1382" s="31" t="s">
        <v>12</v>
      </c>
      <c r="K1382" s="31" t="s">
        <v>1543</v>
      </c>
      <c r="L1382" s="33">
        <v>1660</v>
      </c>
      <c r="M1382" s="150">
        <v>87101.817370000004</v>
      </c>
      <c r="N1382" s="34">
        <v>-30513.260000000002</v>
      </c>
      <c r="O1382" s="34">
        <v>18260.659902218726</v>
      </c>
      <c r="P1382" s="30">
        <v>65103.057369999995</v>
      </c>
      <c r="Q1382" s="35">
        <v>4533.4233940000004</v>
      </c>
      <c r="R1382" s="36">
        <v>0</v>
      </c>
      <c r="S1382" s="36">
        <v>2806.2931222867919</v>
      </c>
      <c r="T1382" s="36">
        <v>513.70687771320809</v>
      </c>
      <c r="U1382" s="37">
        <v>3320.01790311073</v>
      </c>
      <c r="V1382" s="38">
        <v>7853.4412971107304</v>
      </c>
      <c r="W1382" s="34">
        <v>72956.498667110718</v>
      </c>
      <c r="X1382" s="34">
        <v>5261.799604286789</v>
      </c>
      <c r="Y1382" s="33">
        <v>67694.699062823929</v>
      </c>
      <c r="Z1382" s="144">
        <v>0</v>
      </c>
      <c r="AA1382" s="34">
        <v>4538.6556631161166</v>
      </c>
      <c r="AB1382" s="34">
        <v>7460.9784763693124</v>
      </c>
      <c r="AC1382" s="34">
        <v>6958.24</v>
      </c>
      <c r="AD1382" s="34">
        <v>3155.2073500000006</v>
      </c>
      <c r="AE1382" s="34">
        <v>0</v>
      </c>
      <c r="AF1382" s="34">
        <v>22113.08148948543</v>
      </c>
      <c r="AG1382" s="136">
        <v>14583</v>
      </c>
      <c r="AH1382" s="34">
        <v>23756.5</v>
      </c>
      <c r="AI1382" s="34">
        <v>0</v>
      </c>
      <c r="AJ1382" s="34">
        <v>5181.1000000000004</v>
      </c>
      <c r="AK1382" s="34">
        <v>5181.1000000000004</v>
      </c>
      <c r="AL1382" s="34">
        <v>14583</v>
      </c>
      <c r="AM1382" s="34">
        <v>18575.399999999998</v>
      </c>
      <c r="AN1382" s="34">
        <v>3992.3999999999978</v>
      </c>
      <c r="AO1382" s="34">
        <v>65103.057369999995</v>
      </c>
      <c r="AP1382" s="34">
        <v>55929.557369999995</v>
      </c>
      <c r="AQ1382" s="34">
        <v>9173.5</v>
      </c>
      <c r="AR1382" s="34">
        <v>-30513.260000000002</v>
      </c>
      <c r="AS1382" s="34">
        <v>0</v>
      </c>
    </row>
    <row r="1383" spans="2:45" s="1" customFormat="1" ht="14.25" x14ac:dyDescent="0.2">
      <c r="B1383" s="31" t="s">
        <v>4794</v>
      </c>
      <c r="C1383" s="32" t="s">
        <v>355</v>
      </c>
      <c r="D1383" s="31" t="s">
        <v>356</v>
      </c>
      <c r="E1383" s="31" t="s">
        <v>13</v>
      </c>
      <c r="F1383" s="31" t="s">
        <v>11</v>
      </c>
      <c r="G1383" s="31" t="s">
        <v>19</v>
      </c>
      <c r="H1383" s="31" t="s">
        <v>29</v>
      </c>
      <c r="I1383" s="31" t="s">
        <v>10</v>
      </c>
      <c r="J1383" s="31" t="s">
        <v>12</v>
      </c>
      <c r="K1383" s="31" t="s">
        <v>357</v>
      </c>
      <c r="L1383" s="33">
        <v>1605</v>
      </c>
      <c r="M1383" s="150">
        <v>29470.999423000001</v>
      </c>
      <c r="N1383" s="34">
        <v>-2171</v>
      </c>
      <c r="O1383" s="34">
        <v>753</v>
      </c>
      <c r="P1383" s="30">
        <v>12930.949422999998</v>
      </c>
      <c r="Q1383" s="35">
        <v>2149.3803440000002</v>
      </c>
      <c r="R1383" s="36">
        <v>0</v>
      </c>
      <c r="S1383" s="36">
        <v>2061.8265097150775</v>
      </c>
      <c r="T1383" s="36">
        <v>1148.1734902849225</v>
      </c>
      <c r="U1383" s="37">
        <v>3210.0173099353747</v>
      </c>
      <c r="V1383" s="38">
        <v>5359.3976539353753</v>
      </c>
      <c r="W1383" s="34">
        <v>18290.347076935373</v>
      </c>
      <c r="X1383" s="34">
        <v>3865.9247057150787</v>
      </c>
      <c r="Y1383" s="33">
        <v>14424.422371220295</v>
      </c>
      <c r="Z1383" s="144">
        <v>0</v>
      </c>
      <c r="AA1383" s="34">
        <v>1125.0498831725586</v>
      </c>
      <c r="AB1383" s="34">
        <v>7787.8493948429186</v>
      </c>
      <c r="AC1383" s="34">
        <v>6727.7</v>
      </c>
      <c r="AD1383" s="34">
        <v>2599.5</v>
      </c>
      <c r="AE1383" s="34">
        <v>474.25</v>
      </c>
      <c r="AF1383" s="34">
        <v>18714.349278015477</v>
      </c>
      <c r="AG1383" s="136">
        <v>0</v>
      </c>
      <c r="AH1383" s="34">
        <v>19377.95</v>
      </c>
      <c r="AI1383" s="34">
        <v>0</v>
      </c>
      <c r="AJ1383" s="34">
        <v>1418</v>
      </c>
      <c r="AK1383" s="34">
        <v>1418</v>
      </c>
      <c r="AL1383" s="34">
        <v>0</v>
      </c>
      <c r="AM1383" s="34">
        <v>17959.95</v>
      </c>
      <c r="AN1383" s="34">
        <v>17959.95</v>
      </c>
      <c r="AO1383" s="34">
        <v>12930.949422999998</v>
      </c>
      <c r="AP1383" s="34">
        <v>-6447.0005770000025</v>
      </c>
      <c r="AQ1383" s="34">
        <v>19377.95</v>
      </c>
      <c r="AR1383" s="34">
        <v>-2171</v>
      </c>
      <c r="AS1383" s="34">
        <v>0</v>
      </c>
    </row>
    <row r="1384" spans="2:45" s="1" customFormat="1" ht="14.25" x14ac:dyDescent="0.2">
      <c r="B1384" s="31" t="s">
        <v>4794</v>
      </c>
      <c r="C1384" s="32" t="s">
        <v>1961</v>
      </c>
      <c r="D1384" s="31" t="s">
        <v>1962</v>
      </c>
      <c r="E1384" s="31" t="s">
        <v>13</v>
      </c>
      <c r="F1384" s="31" t="s">
        <v>11</v>
      </c>
      <c r="G1384" s="31" t="s">
        <v>19</v>
      </c>
      <c r="H1384" s="31" t="s">
        <v>29</v>
      </c>
      <c r="I1384" s="31" t="s">
        <v>10</v>
      </c>
      <c r="J1384" s="31" t="s">
        <v>21</v>
      </c>
      <c r="K1384" s="31" t="s">
        <v>1963</v>
      </c>
      <c r="L1384" s="33">
        <v>654</v>
      </c>
      <c r="M1384" s="150">
        <v>40756.006187999999</v>
      </c>
      <c r="N1384" s="34">
        <v>3903</v>
      </c>
      <c r="O1384" s="34">
        <v>0</v>
      </c>
      <c r="P1384" s="30">
        <v>48221.780187999997</v>
      </c>
      <c r="Q1384" s="35">
        <v>2810.383503</v>
      </c>
      <c r="R1384" s="36">
        <v>0</v>
      </c>
      <c r="S1384" s="36">
        <v>741.16015771457035</v>
      </c>
      <c r="T1384" s="36">
        <v>566.83984228542965</v>
      </c>
      <c r="U1384" s="37">
        <v>1308.0070533942273</v>
      </c>
      <c r="V1384" s="38">
        <v>4118.3905563942271</v>
      </c>
      <c r="W1384" s="34">
        <v>52340.170744394221</v>
      </c>
      <c r="X1384" s="34">
        <v>1389.6752957145727</v>
      </c>
      <c r="Y1384" s="33">
        <v>50950.495448679649</v>
      </c>
      <c r="Z1384" s="144">
        <v>0</v>
      </c>
      <c r="AA1384" s="34">
        <v>1071.6361598484912</v>
      </c>
      <c r="AB1384" s="34">
        <v>4473.2819887897222</v>
      </c>
      <c r="AC1384" s="34">
        <v>3966.58</v>
      </c>
      <c r="AD1384" s="34">
        <v>155.01738656250001</v>
      </c>
      <c r="AE1384" s="34">
        <v>0</v>
      </c>
      <c r="AF1384" s="34">
        <v>9666.5155352007132</v>
      </c>
      <c r="AG1384" s="136">
        <v>0</v>
      </c>
      <c r="AH1384" s="34">
        <v>6396.7739999999994</v>
      </c>
      <c r="AI1384" s="34">
        <v>0</v>
      </c>
      <c r="AJ1384" s="34">
        <v>0</v>
      </c>
      <c r="AK1384" s="34">
        <v>0</v>
      </c>
      <c r="AL1384" s="34">
        <v>0</v>
      </c>
      <c r="AM1384" s="34">
        <v>6396.7739999999994</v>
      </c>
      <c r="AN1384" s="34">
        <v>6396.7739999999994</v>
      </c>
      <c r="AO1384" s="34">
        <v>48221.780187999997</v>
      </c>
      <c r="AP1384" s="34">
        <v>41825.006187999999</v>
      </c>
      <c r="AQ1384" s="34">
        <v>6396.7739999999976</v>
      </c>
      <c r="AR1384" s="34">
        <v>3903</v>
      </c>
      <c r="AS1384" s="34">
        <v>0</v>
      </c>
    </row>
    <row r="1385" spans="2:45" s="1" customFormat="1" ht="14.25" x14ac:dyDescent="0.2">
      <c r="B1385" s="31" t="s">
        <v>4794</v>
      </c>
      <c r="C1385" s="32" t="s">
        <v>1773</v>
      </c>
      <c r="D1385" s="31" t="s">
        <v>1774</v>
      </c>
      <c r="E1385" s="31" t="s">
        <v>13</v>
      </c>
      <c r="F1385" s="31" t="s">
        <v>11</v>
      </c>
      <c r="G1385" s="31" t="s">
        <v>19</v>
      </c>
      <c r="H1385" s="31" t="s">
        <v>29</v>
      </c>
      <c r="I1385" s="31" t="s">
        <v>10</v>
      </c>
      <c r="J1385" s="31" t="s">
        <v>12</v>
      </c>
      <c r="K1385" s="31" t="s">
        <v>1775</v>
      </c>
      <c r="L1385" s="33">
        <v>2506</v>
      </c>
      <c r="M1385" s="150">
        <v>82562.073371000006</v>
      </c>
      <c r="N1385" s="34">
        <v>-33589</v>
      </c>
      <c r="O1385" s="34">
        <v>0</v>
      </c>
      <c r="P1385" s="30">
        <v>92113.073371000006</v>
      </c>
      <c r="Q1385" s="35">
        <v>7723.3433690000002</v>
      </c>
      <c r="R1385" s="36">
        <v>0</v>
      </c>
      <c r="S1385" s="36">
        <v>1242.5685405719055</v>
      </c>
      <c r="T1385" s="36">
        <v>3769.4314594280945</v>
      </c>
      <c r="U1385" s="37">
        <v>5012.0270272261978</v>
      </c>
      <c r="V1385" s="38">
        <v>12735.370396226197</v>
      </c>
      <c r="W1385" s="34">
        <v>104848.4437672262</v>
      </c>
      <c r="X1385" s="34">
        <v>2329.8160135719081</v>
      </c>
      <c r="Y1385" s="33">
        <v>102518.62775365429</v>
      </c>
      <c r="Z1385" s="144">
        <v>0</v>
      </c>
      <c r="AA1385" s="34">
        <v>2311.4695830231526</v>
      </c>
      <c r="AB1385" s="34">
        <v>13340.213784757649</v>
      </c>
      <c r="AC1385" s="34">
        <v>39555.279999999999</v>
      </c>
      <c r="AD1385" s="34">
        <v>1192</v>
      </c>
      <c r="AE1385" s="34">
        <v>0</v>
      </c>
      <c r="AF1385" s="34">
        <v>56398.963367780801</v>
      </c>
      <c r="AG1385" s="136">
        <v>48411</v>
      </c>
      <c r="AH1385" s="34">
        <v>51149</v>
      </c>
      <c r="AI1385" s="34">
        <v>0</v>
      </c>
      <c r="AJ1385" s="34">
        <v>2738</v>
      </c>
      <c r="AK1385" s="34">
        <v>2738</v>
      </c>
      <c r="AL1385" s="34">
        <v>48411</v>
      </c>
      <c r="AM1385" s="34">
        <v>48411</v>
      </c>
      <c r="AN1385" s="34">
        <v>0</v>
      </c>
      <c r="AO1385" s="34">
        <v>92113.073371000006</v>
      </c>
      <c r="AP1385" s="34">
        <v>89375.073371000006</v>
      </c>
      <c r="AQ1385" s="34">
        <v>2738</v>
      </c>
      <c r="AR1385" s="34">
        <v>-33589</v>
      </c>
      <c r="AS1385" s="34">
        <v>0</v>
      </c>
    </row>
    <row r="1386" spans="2:45" s="1" customFormat="1" ht="14.25" x14ac:dyDescent="0.2">
      <c r="B1386" s="31" t="s">
        <v>4794</v>
      </c>
      <c r="C1386" s="32" t="s">
        <v>4356</v>
      </c>
      <c r="D1386" s="31" t="s">
        <v>4357</v>
      </c>
      <c r="E1386" s="31" t="s">
        <v>13</v>
      </c>
      <c r="F1386" s="31" t="s">
        <v>11</v>
      </c>
      <c r="G1386" s="31" t="s">
        <v>19</v>
      </c>
      <c r="H1386" s="31" t="s">
        <v>29</v>
      </c>
      <c r="I1386" s="31" t="s">
        <v>10</v>
      </c>
      <c r="J1386" s="31" t="s">
        <v>14</v>
      </c>
      <c r="K1386" s="31" t="s">
        <v>4358</v>
      </c>
      <c r="L1386" s="33">
        <v>5467</v>
      </c>
      <c r="M1386" s="150">
        <v>138645.62213500001</v>
      </c>
      <c r="N1386" s="34">
        <v>-55098</v>
      </c>
      <c r="O1386" s="34">
        <v>6186.3429416323506</v>
      </c>
      <c r="P1386" s="30">
        <v>150159.25313500001</v>
      </c>
      <c r="Q1386" s="35">
        <v>22025.902394000001</v>
      </c>
      <c r="R1386" s="36">
        <v>0</v>
      </c>
      <c r="S1386" s="36">
        <v>14667.308425148491</v>
      </c>
      <c r="T1386" s="36">
        <v>-201.75674380612691</v>
      </c>
      <c r="U1386" s="37">
        <v>14465.629686876557</v>
      </c>
      <c r="V1386" s="38">
        <v>36491.532080876554</v>
      </c>
      <c r="W1386" s="34">
        <v>186650.78521587656</v>
      </c>
      <c r="X1386" s="34">
        <v>27501.203297148488</v>
      </c>
      <c r="Y1386" s="33">
        <v>159149.58191872807</v>
      </c>
      <c r="Z1386" s="144">
        <v>0</v>
      </c>
      <c r="AA1386" s="34">
        <v>44116.944271387656</v>
      </c>
      <c r="AB1386" s="34">
        <v>35518.662224908468</v>
      </c>
      <c r="AC1386" s="34">
        <v>22916.09</v>
      </c>
      <c r="AD1386" s="34">
        <v>936.24552333500003</v>
      </c>
      <c r="AE1386" s="34">
        <v>0</v>
      </c>
      <c r="AF1386" s="34">
        <v>103487.94201963113</v>
      </c>
      <c r="AG1386" s="136">
        <v>17230</v>
      </c>
      <c r="AH1386" s="34">
        <v>66611.630999999994</v>
      </c>
      <c r="AI1386" s="34">
        <v>0</v>
      </c>
      <c r="AJ1386" s="34">
        <v>6512.9000000000005</v>
      </c>
      <c r="AK1386" s="34">
        <v>6512.9000000000005</v>
      </c>
      <c r="AL1386" s="34">
        <v>17230</v>
      </c>
      <c r="AM1386" s="34">
        <v>60098.731</v>
      </c>
      <c r="AN1386" s="34">
        <v>42868.731</v>
      </c>
      <c r="AO1386" s="34">
        <v>150159.25313500001</v>
      </c>
      <c r="AP1386" s="34">
        <v>100777.62213500001</v>
      </c>
      <c r="AQ1386" s="34">
        <v>49381.630999999994</v>
      </c>
      <c r="AR1386" s="34">
        <v>-96683</v>
      </c>
      <c r="AS1386" s="34">
        <v>41585</v>
      </c>
    </row>
    <row r="1387" spans="2:45" s="1" customFormat="1" ht="14.25" x14ac:dyDescent="0.2">
      <c r="B1387" s="31" t="s">
        <v>4794</v>
      </c>
      <c r="C1387" s="32" t="s">
        <v>2914</v>
      </c>
      <c r="D1387" s="31" t="s">
        <v>2915</v>
      </c>
      <c r="E1387" s="31" t="s">
        <v>13</v>
      </c>
      <c r="F1387" s="31" t="s">
        <v>11</v>
      </c>
      <c r="G1387" s="31" t="s">
        <v>19</v>
      </c>
      <c r="H1387" s="31" t="s">
        <v>29</v>
      </c>
      <c r="I1387" s="31" t="s">
        <v>10</v>
      </c>
      <c r="J1387" s="31" t="s">
        <v>14</v>
      </c>
      <c r="K1387" s="31" t="s">
        <v>2916</v>
      </c>
      <c r="L1387" s="33">
        <v>8834</v>
      </c>
      <c r="M1387" s="150">
        <v>363807.405753</v>
      </c>
      <c r="N1387" s="34">
        <v>-177574</v>
      </c>
      <c r="O1387" s="34">
        <v>109698.66448748963</v>
      </c>
      <c r="P1387" s="30">
        <v>209578.1463283</v>
      </c>
      <c r="Q1387" s="35">
        <v>18196.364552999999</v>
      </c>
      <c r="R1387" s="36">
        <v>0</v>
      </c>
      <c r="S1387" s="36">
        <v>13824.319926862452</v>
      </c>
      <c r="T1387" s="36">
        <v>3843.6800731375479</v>
      </c>
      <c r="U1387" s="37">
        <v>17668.095274747098</v>
      </c>
      <c r="V1387" s="38">
        <v>35864.459827747094</v>
      </c>
      <c r="W1387" s="34">
        <v>245442.60615604708</v>
      </c>
      <c r="X1387" s="34">
        <v>25920.599862862466</v>
      </c>
      <c r="Y1387" s="33">
        <v>219522.00629318462</v>
      </c>
      <c r="Z1387" s="144">
        <v>0</v>
      </c>
      <c r="AA1387" s="34">
        <v>17236.11971439475</v>
      </c>
      <c r="AB1387" s="34">
        <v>56606.110846752083</v>
      </c>
      <c r="AC1387" s="34">
        <v>37029.589999999997</v>
      </c>
      <c r="AD1387" s="34">
        <v>3347.4243208958401</v>
      </c>
      <c r="AE1387" s="34">
        <v>956.09</v>
      </c>
      <c r="AF1387" s="34">
        <v>115175.33488204266</v>
      </c>
      <c r="AG1387" s="136">
        <v>188543</v>
      </c>
      <c r="AH1387" s="34">
        <v>219473.74057530001</v>
      </c>
      <c r="AI1387" s="34">
        <v>5450</v>
      </c>
      <c r="AJ1387" s="34">
        <v>36380.740575299998</v>
      </c>
      <c r="AK1387" s="34">
        <v>30930.740575299998</v>
      </c>
      <c r="AL1387" s="34">
        <v>183093</v>
      </c>
      <c r="AM1387" s="34">
        <v>183093</v>
      </c>
      <c r="AN1387" s="34">
        <v>0</v>
      </c>
      <c r="AO1387" s="34">
        <v>209578.1463283</v>
      </c>
      <c r="AP1387" s="34">
        <v>178647.405753</v>
      </c>
      <c r="AQ1387" s="34">
        <v>30930.740575300006</v>
      </c>
      <c r="AR1387" s="34">
        <v>-177574</v>
      </c>
      <c r="AS1387" s="34">
        <v>0</v>
      </c>
    </row>
    <row r="1388" spans="2:45" s="1" customFormat="1" ht="14.25" x14ac:dyDescent="0.2">
      <c r="B1388" s="31" t="s">
        <v>4794</v>
      </c>
      <c r="C1388" s="32" t="s">
        <v>2783</v>
      </c>
      <c r="D1388" s="31" t="s">
        <v>2784</v>
      </c>
      <c r="E1388" s="31" t="s">
        <v>13</v>
      </c>
      <c r="F1388" s="31" t="s">
        <v>11</v>
      </c>
      <c r="G1388" s="31" t="s">
        <v>19</v>
      </c>
      <c r="H1388" s="31" t="s">
        <v>29</v>
      </c>
      <c r="I1388" s="31" t="s">
        <v>10</v>
      </c>
      <c r="J1388" s="31" t="s">
        <v>12</v>
      </c>
      <c r="K1388" s="31" t="s">
        <v>2785</v>
      </c>
      <c r="L1388" s="33">
        <v>3263</v>
      </c>
      <c r="M1388" s="150">
        <v>113679.92406700001</v>
      </c>
      <c r="N1388" s="34">
        <v>-87314</v>
      </c>
      <c r="O1388" s="34">
        <v>48117.860098478741</v>
      </c>
      <c r="P1388" s="30">
        <v>40283.894067000016</v>
      </c>
      <c r="Q1388" s="35">
        <v>12536.71148</v>
      </c>
      <c r="R1388" s="36">
        <v>0</v>
      </c>
      <c r="S1388" s="36">
        <v>4640.1690194303528</v>
      </c>
      <c r="T1388" s="36">
        <v>1885.8309805696472</v>
      </c>
      <c r="U1388" s="37">
        <v>6526.0351914760913</v>
      </c>
      <c r="V1388" s="38">
        <v>19062.746671476092</v>
      </c>
      <c r="W1388" s="34">
        <v>59346.640738476111</v>
      </c>
      <c r="X1388" s="34">
        <v>8700.3169114303601</v>
      </c>
      <c r="Y1388" s="33">
        <v>50646.323827045751</v>
      </c>
      <c r="Z1388" s="144">
        <v>0</v>
      </c>
      <c r="AA1388" s="34">
        <v>1356.6020314024918</v>
      </c>
      <c r="AB1388" s="34">
        <v>21447.267226353622</v>
      </c>
      <c r="AC1388" s="34">
        <v>13677.56</v>
      </c>
      <c r="AD1388" s="34">
        <v>3921.9588719211247</v>
      </c>
      <c r="AE1388" s="34">
        <v>0</v>
      </c>
      <c r="AF1388" s="34">
        <v>40403.388129677238</v>
      </c>
      <c r="AG1388" s="136">
        <v>29762</v>
      </c>
      <c r="AH1388" s="34">
        <v>44217.97</v>
      </c>
      <c r="AI1388" s="34">
        <v>6325</v>
      </c>
      <c r="AJ1388" s="34">
        <v>7705</v>
      </c>
      <c r="AK1388" s="34">
        <v>1380</v>
      </c>
      <c r="AL1388" s="34">
        <v>23437</v>
      </c>
      <c r="AM1388" s="34">
        <v>36512.97</v>
      </c>
      <c r="AN1388" s="34">
        <v>13075.970000000001</v>
      </c>
      <c r="AO1388" s="34">
        <v>40283.894067000016</v>
      </c>
      <c r="AP1388" s="34">
        <v>25827.924067000014</v>
      </c>
      <c r="AQ1388" s="34">
        <v>14455.970000000001</v>
      </c>
      <c r="AR1388" s="34">
        <v>-87314</v>
      </c>
      <c r="AS1388" s="34">
        <v>0</v>
      </c>
    </row>
    <row r="1389" spans="2:45" s="1" customFormat="1" ht="14.25" x14ac:dyDescent="0.2">
      <c r="B1389" s="31" t="s">
        <v>4794</v>
      </c>
      <c r="C1389" s="32" t="s">
        <v>868</v>
      </c>
      <c r="D1389" s="31" t="s">
        <v>869</v>
      </c>
      <c r="E1389" s="31" t="s">
        <v>13</v>
      </c>
      <c r="F1389" s="31" t="s">
        <v>11</v>
      </c>
      <c r="G1389" s="31" t="s">
        <v>19</v>
      </c>
      <c r="H1389" s="31" t="s">
        <v>29</v>
      </c>
      <c r="I1389" s="31" t="s">
        <v>10</v>
      </c>
      <c r="J1389" s="31" t="s">
        <v>12</v>
      </c>
      <c r="K1389" s="31" t="s">
        <v>870</v>
      </c>
      <c r="L1389" s="33">
        <v>4344</v>
      </c>
      <c r="M1389" s="150">
        <v>137408.71893499998</v>
      </c>
      <c r="N1389" s="34">
        <v>62710.400000000001</v>
      </c>
      <c r="O1389" s="34">
        <v>0</v>
      </c>
      <c r="P1389" s="30">
        <v>219092.47893499996</v>
      </c>
      <c r="Q1389" s="35">
        <v>10087.024164</v>
      </c>
      <c r="R1389" s="36">
        <v>0</v>
      </c>
      <c r="S1389" s="36">
        <v>3901.3199188586409</v>
      </c>
      <c r="T1389" s="36">
        <v>4786.6800811413596</v>
      </c>
      <c r="U1389" s="37">
        <v>8688.0468500680781</v>
      </c>
      <c r="V1389" s="38">
        <v>18775.071014068079</v>
      </c>
      <c r="W1389" s="34">
        <v>237867.54994906805</v>
      </c>
      <c r="X1389" s="34">
        <v>7314.9748478586553</v>
      </c>
      <c r="Y1389" s="33">
        <v>230552.5751012094</v>
      </c>
      <c r="Z1389" s="144">
        <v>0</v>
      </c>
      <c r="AA1389" s="34">
        <v>2670.0028956873884</v>
      </c>
      <c r="AB1389" s="34">
        <v>20424.411199494269</v>
      </c>
      <c r="AC1389" s="34">
        <v>56758.09</v>
      </c>
      <c r="AD1389" s="34">
        <v>3144.5051059000002</v>
      </c>
      <c r="AE1389" s="34">
        <v>0</v>
      </c>
      <c r="AF1389" s="34">
        <v>82997.009201081644</v>
      </c>
      <c r="AG1389" s="136">
        <v>29005</v>
      </c>
      <c r="AH1389" s="34">
        <v>49176.36</v>
      </c>
      <c r="AI1389" s="34">
        <v>567</v>
      </c>
      <c r="AJ1389" s="34">
        <v>567</v>
      </c>
      <c r="AK1389" s="34">
        <v>0</v>
      </c>
      <c r="AL1389" s="34">
        <v>28438</v>
      </c>
      <c r="AM1389" s="34">
        <v>48609.36</v>
      </c>
      <c r="AN1389" s="34">
        <v>20171.36</v>
      </c>
      <c r="AO1389" s="34">
        <v>219092.47893499996</v>
      </c>
      <c r="AP1389" s="34">
        <v>198921.11893499998</v>
      </c>
      <c r="AQ1389" s="34">
        <v>20171.359999999986</v>
      </c>
      <c r="AR1389" s="34">
        <v>62710.400000000001</v>
      </c>
      <c r="AS1389" s="34">
        <v>0</v>
      </c>
    </row>
    <row r="1390" spans="2:45" s="1" customFormat="1" ht="14.25" x14ac:dyDescent="0.2">
      <c r="B1390" s="31" t="s">
        <v>4794</v>
      </c>
      <c r="C1390" s="32" t="s">
        <v>171</v>
      </c>
      <c r="D1390" s="31" t="s">
        <v>172</v>
      </c>
      <c r="E1390" s="31" t="s">
        <v>13</v>
      </c>
      <c r="F1390" s="31" t="s">
        <v>11</v>
      </c>
      <c r="G1390" s="31" t="s">
        <v>19</v>
      </c>
      <c r="H1390" s="31" t="s">
        <v>29</v>
      </c>
      <c r="I1390" s="31" t="s">
        <v>10</v>
      </c>
      <c r="J1390" s="31" t="s">
        <v>12</v>
      </c>
      <c r="K1390" s="31" t="s">
        <v>173</v>
      </c>
      <c r="L1390" s="33">
        <v>2205</v>
      </c>
      <c r="M1390" s="150">
        <v>79754.973268000002</v>
      </c>
      <c r="N1390" s="34">
        <v>-47496.259999999995</v>
      </c>
      <c r="O1390" s="34">
        <v>16827.571638658046</v>
      </c>
      <c r="P1390" s="30">
        <v>31341.713268000007</v>
      </c>
      <c r="Q1390" s="35">
        <v>7340.7901760000004</v>
      </c>
      <c r="R1390" s="36">
        <v>0</v>
      </c>
      <c r="S1390" s="36">
        <v>7286.0677702885123</v>
      </c>
      <c r="T1390" s="36">
        <v>-155.42944815122792</v>
      </c>
      <c r="U1390" s="37">
        <v>7130.6767741274816</v>
      </c>
      <c r="V1390" s="38">
        <v>14471.466950127482</v>
      </c>
      <c r="W1390" s="34">
        <v>45813.180218127491</v>
      </c>
      <c r="X1390" s="34">
        <v>13661.377069288519</v>
      </c>
      <c r="Y1390" s="33">
        <v>32151.803148838972</v>
      </c>
      <c r="Z1390" s="144">
        <v>0</v>
      </c>
      <c r="AA1390" s="34">
        <v>2465.0967102602372</v>
      </c>
      <c r="AB1390" s="34">
        <v>12021.201995975636</v>
      </c>
      <c r="AC1390" s="34">
        <v>9242.73</v>
      </c>
      <c r="AD1390" s="34">
        <v>2320.9229999999998</v>
      </c>
      <c r="AE1390" s="34">
        <v>1195.47</v>
      </c>
      <c r="AF1390" s="34">
        <v>27245.421706235873</v>
      </c>
      <c r="AG1390" s="136">
        <v>33727</v>
      </c>
      <c r="AH1390" s="34">
        <v>33727</v>
      </c>
      <c r="AI1390" s="34">
        <v>4303</v>
      </c>
      <c r="AJ1390" s="34">
        <v>4303</v>
      </c>
      <c r="AK1390" s="34">
        <v>0</v>
      </c>
      <c r="AL1390" s="34">
        <v>29424</v>
      </c>
      <c r="AM1390" s="34">
        <v>29424</v>
      </c>
      <c r="AN1390" s="34">
        <v>0</v>
      </c>
      <c r="AO1390" s="34">
        <v>31341.713268000007</v>
      </c>
      <c r="AP1390" s="34">
        <v>31341.713268000007</v>
      </c>
      <c r="AQ1390" s="34">
        <v>0</v>
      </c>
      <c r="AR1390" s="34">
        <v>-52616.259999999995</v>
      </c>
      <c r="AS1390" s="34">
        <v>5120</v>
      </c>
    </row>
    <row r="1391" spans="2:45" s="1" customFormat="1" ht="14.25" x14ac:dyDescent="0.2">
      <c r="B1391" s="31" t="s">
        <v>4794</v>
      </c>
      <c r="C1391" s="32" t="s">
        <v>1592</v>
      </c>
      <c r="D1391" s="31" t="s">
        <v>1593</v>
      </c>
      <c r="E1391" s="31" t="s">
        <v>13</v>
      </c>
      <c r="F1391" s="31" t="s">
        <v>11</v>
      </c>
      <c r="G1391" s="31" t="s">
        <v>19</v>
      </c>
      <c r="H1391" s="31" t="s">
        <v>29</v>
      </c>
      <c r="I1391" s="31" t="s">
        <v>10</v>
      </c>
      <c r="J1391" s="31" t="s">
        <v>12</v>
      </c>
      <c r="K1391" s="31" t="s">
        <v>1594</v>
      </c>
      <c r="L1391" s="33">
        <v>3168</v>
      </c>
      <c r="M1391" s="150">
        <v>135728.45845099998</v>
      </c>
      <c r="N1391" s="34">
        <v>153957</v>
      </c>
      <c r="O1391" s="34">
        <v>0</v>
      </c>
      <c r="P1391" s="30">
        <v>148984.37845099997</v>
      </c>
      <c r="Q1391" s="35">
        <v>7939.8592049999997</v>
      </c>
      <c r="R1391" s="36">
        <v>0</v>
      </c>
      <c r="S1391" s="36">
        <v>4432.7921451445591</v>
      </c>
      <c r="T1391" s="36">
        <v>1903.2078548554409</v>
      </c>
      <c r="U1391" s="37">
        <v>6336.0341669004765</v>
      </c>
      <c r="V1391" s="38">
        <v>14275.893371900476</v>
      </c>
      <c r="W1391" s="34">
        <v>163260.27182290045</v>
      </c>
      <c r="X1391" s="34">
        <v>8311.4852721446077</v>
      </c>
      <c r="Y1391" s="33">
        <v>154948.78655075585</v>
      </c>
      <c r="Z1391" s="144">
        <v>0</v>
      </c>
      <c r="AA1391" s="34">
        <v>6652.5681720962184</v>
      </c>
      <c r="AB1391" s="34">
        <v>22397.800420806543</v>
      </c>
      <c r="AC1391" s="34">
        <v>13279.35</v>
      </c>
      <c r="AD1391" s="34">
        <v>933.5</v>
      </c>
      <c r="AE1391" s="34">
        <v>1379.36</v>
      </c>
      <c r="AF1391" s="34">
        <v>44642.578592902762</v>
      </c>
      <c r="AG1391" s="136">
        <v>0</v>
      </c>
      <c r="AH1391" s="34">
        <v>35449.919999999998</v>
      </c>
      <c r="AI1391" s="34">
        <v>0</v>
      </c>
      <c r="AJ1391" s="34">
        <v>0</v>
      </c>
      <c r="AK1391" s="34">
        <v>0</v>
      </c>
      <c r="AL1391" s="34">
        <v>0</v>
      </c>
      <c r="AM1391" s="34">
        <v>35449.919999999998</v>
      </c>
      <c r="AN1391" s="34">
        <v>35449.919999999998</v>
      </c>
      <c r="AO1391" s="34">
        <v>148984.37845099997</v>
      </c>
      <c r="AP1391" s="34">
        <v>113534.45845099997</v>
      </c>
      <c r="AQ1391" s="34">
        <v>35449.919999999984</v>
      </c>
      <c r="AR1391" s="34">
        <v>153957</v>
      </c>
      <c r="AS1391" s="34">
        <v>0</v>
      </c>
    </row>
    <row r="1392" spans="2:45" s="1" customFormat="1" ht="14.25" x14ac:dyDescent="0.2">
      <c r="B1392" s="31" t="s">
        <v>4794</v>
      </c>
      <c r="C1392" s="32" t="s">
        <v>1244</v>
      </c>
      <c r="D1392" s="31" t="s">
        <v>1245</v>
      </c>
      <c r="E1392" s="31" t="s">
        <v>13</v>
      </c>
      <c r="F1392" s="31" t="s">
        <v>11</v>
      </c>
      <c r="G1392" s="31" t="s">
        <v>19</v>
      </c>
      <c r="H1392" s="31" t="s">
        <v>29</v>
      </c>
      <c r="I1392" s="31" t="s">
        <v>10</v>
      </c>
      <c r="J1392" s="31" t="s">
        <v>21</v>
      </c>
      <c r="K1392" s="31" t="s">
        <v>1246</v>
      </c>
      <c r="L1392" s="33">
        <v>850</v>
      </c>
      <c r="M1392" s="150">
        <v>15004.243278000002</v>
      </c>
      <c r="N1392" s="34">
        <v>469</v>
      </c>
      <c r="O1392" s="34">
        <v>0</v>
      </c>
      <c r="P1392" s="30">
        <v>8441.0932780000003</v>
      </c>
      <c r="Q1392" s="35">
        <v>1554.3781719999999</v>
      </c>
      <c r="R1392" s="36">
        <v>0</v>
      </c>
      <c r="S1392" s="36">
        <v>1081.1104914289867</v>
      </c>
      <c r="T1392" s="36">
        <v>618.88950857101327</v>
      </c>
      <c r="U1392" s="37">
        <v>1700.0091672554943</v>
      </c>
      <c r="V1392" s="38">
        <v>3254.3873392554942</v>
      </c>
      <c r="W1392" s="34">
        <v>11695.480617255495</v>
      </c>
      <c r="X1392" s="34">
        <v>2027.0821714289868</v>
      </c>
      <c r="Y1392" s="33">
        <v>9668.3984458265077</v>
      </c>
      <c r="Z1392" s="144">
        <v>0</v>
      </c>
      <c r="AA1392" s="34">
        <v>491.15370907959584</v>
      </c>
      <c r="AB1392" s="34">
        <v>3621.5282928877268</v>
      </c>
      <c r="AC1392" s="34">
        <v>3562.96</v>
      </c>
      <c r="AD1392" s="34">
        <v>60</v>
      </c>
      <c r="AE1392" s="34">
        <v>0</v>
      </c>
      <c r="AF1392" s="34">
        <v>7735.6420019673224</v>
      </c>
      <c r="AG1392" s="136">
        <v>0</v>
      </c>
      <c r="AH1392" s="34">
        <v>8313.8499999999985</v>
      </c>
      <c r="AI1392" s="34">
        <v>0</v>
      </c>
      <c r="AJ1392" s="34">
        <v>0</v>
      </c>
      <c r="AK1392" s="34">
        <v>0</v>
      </c>
      <c r="AL1392" s="34">
        <v>0</v>
      </c>
      <c r="AM1392" s="34">
        <v>8313.8499999999985</v>
      </c>
      <c r="AN1392" s="34">
        <v>8313.8499999999985</v>
      </c>
      <c r="AO1392" s="34">
        <v>8441.0932780000003</v>
      </c>
      <c r="AP1392" s="34">
        <v>127.24327800000174</v>
      </c>
      <c r="AQ1392" s="34">
        <v>8313.8499999999985</v>
      </c>
      <c r="AR1392" s="34">
        <v>469</v>
      </c>
      <c r="AS1392" s="34">
        <v>0</v>
      </c>
    </row>
    <row r="1393" spans="2:45" s="1" customFormat="1" ht="14.25" x14ac:dyDescent="0.2">
      <c r="B1393" s="31" t="s">
        <v>4794</v>
      </c>
      <c r="C1393" s="32" t="s">
        <v>2569</v>
      </c>
      <c r="D1393" s="31" t="s">
        <v>2570</v>
      </c>
      <c r="E1393" s="31" t="s">
        <v>13</v>
      </c>
      <c r="F1393" s="31" t="s">
        <v>11</v>
      </c>
      <c r="G1393" s="31" t="s">
        <v>19</v>
      </c>
      <c r="H1393" s="31" t="s">
        <v>29</v>
      </c>
      <c r="I1393" s="31" t="s">
        <v>10</v>
      </c>
      <c r="J1393" s="31" t="s">
        <v>12</v>
      </c>
      <c r="K1393" s="31" t="s">
        <v>2571</v>
      </c>
      <c r="L1393" s="33">
        <v>1718</v>
      </c>
      <c r="M1393" s="150">
        <v>51306.740013999995</v>
      </c>
      <c r="N1393" s="34">
        <v>-74367</v>
      </c>
      <c r="O1393" s="34">
        <v>39799.471530511633</v>
      </c>
      <c r="P1393" s="30">
        <v>357.74001399999543</v>
      </c>
      <c r="Q1393" s="35">
        <v>4479.5096830000002</v>
      </c>
      <c r="R1393" s="36">
        <v>0</v>
      </c>
      <c r="S1393" s="36">
        <v>3429.6709325727456</v>
      </c>
      <c r="T1393" s="36">
        <v>36126.896268511649</v>
      </c>
      <c r="U1393" s="37">
        <v>39556.780510000863</v>
      </c>
      <c r="V1393" s="38">
        <v>44036.290193000867</v>
      </c>
      <c r="W1393" s="34">
        <v>44394.030207000862</v>
      </c>
      <c r="X1393" s="34">
        <v>44393.816898084391</v>
      </c>
      <c r="Y1393" s="33">
        <v>0.21330891647085082</v>
      </c>
      <c r="Z1393" s="144">
        <v>0</v>
      </c>
      <c r="AA1393" s="34">
        <v>1484.7466900904369</v>
      </c>
      <c r="AB1393" s="34">
        <v>7097.8706647170047</v>
      </c>
      <c r="AC1393" s="34">
        <v>10781.41</v>
      </c>
      <c r="AD1393" s="34">
        <v>753</v>
      </c>
      <c r="AE1393" s="34">
        <v>0</v>
      </c>
      <c r="AF1393" s="34">
        <v>20117.02735480744</v>
      </c>
      <c r="AG1393" s="136">
        <v>32581</v>
      </c>
      <c r="AH1393" s="34">
        <v>35241</v>
      </c>
      <c r="AI1393" s="34">
        <v>0</v>
      </c>
      <c r="AJ1393" s="34">
        <v>2660</v>
      </c>
      <c r="AK1393" s="34">
        <v>2660</v>
      </c>
      <c r="AL1393" s="34">
        <v>32581</v>
      </c>
      <c r="AM1393" s="34">
        <v>32581</v>
      </c>
      <c r="AN1393" s="34">
        <v>0</v>
      </c>
      <c r="AO1393" s="34">
        <v>357.74001399999543</v>
      </c>
      <c r="AP1393" s="34">
        <v>-2302.2599860000046</v>
      </c>
      <c r="AQ1393" s="34">
        <v>2660</v>
      </c>
      <c r="AR1393" s="34">
        <v>-74367</v>
      </c>
      <c r="AS1393" s="34">
        <v>0</v>
      </c>
    </row>
    <row r="1394" spans="2:45" s="1" customFormat="1" ht="14.25" x14ac:dyDescent="0.2">
      <c r="B1394" s="31" t="s">
        <v>4794</v>
      </c>
      <c r="C1394" s="32" t="s">
        <v>4173</v>
      </c>
      <c r="D1394" s="31" t="s">
        <v>4174</v>
      </c>
      <c r="E1394" s="31" t="s">
        <v>13</v>
      </c>
      <c r="F1394" s="31" t="s">
        <v>11</v>
      </c>
      <c r="G1394" s="31" t="s">
        <v>19</v>
      </c>
      <c r="H1394" s="31" t="s">
        <v>29</v>
      </c>
      <c r="I1394" s="31" t="s">
        <v>10</v>
      </c>
      <c r="J1394" s="31" t="s">
        <v>12</v>
      </c>
      <c r="K1394" s="31" t="s">
        <v>4175</v>
      </c>
      <c r="L1394" s="33">
        <v>1200</v>
      </c>
      <c r="M1394" s="150">
        <v>188627.77632400001</v>
      </c>
      <c r="N1394" s="34">
        <v>-104938</v>
      </c>
      <c r="O1394" s="34">
        <v>74962.490179143366</v>
      </c>
      <c r="P1394" s="30">
        <v>87927.076324000009</v>
      </c>
      <c r="Q1394" s="35">
        <v>4237.9666820000002</v>
      </c>
      <c r="R1394" s="36">
        <v>0</v>
      </c>
      <c r="S1394" s="36">
        <v>885.95879771462592</v>
      </c>
      <c r="T1394" s="36">
        <v>1514.0412022853741</v>
      </c>
      <c r="U1394" s="37">
        <v>2400.0129420077565</v>
      </c>
      <c r="V1394" s="38">
        <v>6637.9796240077567</v>
      </c>
      <c r="W1394" s="34">
        <v>94565.055948007765</v>
      </c>
      <c r="X1394" s="34">
        <v>1661.1727457146335</v>
      </c>
      <c r="Y1394" s="33">
        <v>92903.883202293131</v>
      </c>
      <c r="Z1394" s="144">
        <v>0</v>
      </c>
      <c r="AA1394" s="34">
        <v>2675.8884476437288</v>
      </c>
      <c r="AB1394" s="34">
        <v>4281.9597733465516</v>
      </c>
      <c r="AC1394" s="34">
        <v>8126.01</v>
      </c>
      <c r="AD1394" s="34">
        <v>448.88597094999994</v>
      </c>
      <c r="AE1394" s="34">
        <v>5002.47</v>
      </c>
      <c r="AF1394" s="34">
        <v>20535.214191940282</v>
      </c>
      <c r="AG1394" s="136">
        <v>21783</v>
      </c>
      <c r="AH1394" s="34">
        <v>25292.3</v>
      </c>
      <c r="AI1394" s="34">
        <v>0</v>
      </c>
      <c r="AJ1394" s="34">
        <v>3509.3</v>
      </c>
      <c r="AK1394" s="34">
        <v>3509.3</v>
      </c>
      <c r="AL1394" s="34">
        <v>21783</v>
      </c>
      <c r="AM1394" s="34">
        <v>21783</v>
      </c>
      <c r="AN1394" s="34">
        <v>0</v>
      </c>
      <c r="AO1394" s="34">
        <v>87927.076324000009</v>
      </c>
      <c r="AP1394" s="34">
        <v>84417.776324000006</v>
      </c>
      <c r="AQ1394" s="34">
        <v>3509.3000000000029</v>
      </c>
      <c r="AR1394" s="34">
        <v>-104938</v>
      </c>
      <c r="AS1394" s="34">
        <v>0</v>
      </c>
    </row>
    <row r="1395" spans="2:45" s="1" customFormat="1" ht="14.25" x14ac:dyDescent="0.2">
      <c r="B1395" s="31" t="s">
        <v>4794</v>
      </c>
      <c r="C1395" s="32" t="s">
        <v>244</v>
      </c>
      <c r="D1395" s="31" t="s">
        <v>245</v>
      </c>
      <c r="E1395" s="31" t="s">
        <v>13</v>
      </c>
      <c r="F1395" s="31" t="s">
        <v>11</v>
      </c>
      <c r="G1395" s="31" t="s">
        <v>19</v>
      </c>
      <c r="H1395" s="31" t="s">
        <v>29</v>
      </c>
      <c r="I1395" s="31" t="s">
        <v>10</v>
      </c>
      <c r="J1395" s="31" t="s">
        <v>21</v>
      </c>
      <c r="K1395" s="31" t="s">
        <v>246</v>
      </c>
      <c r="L1395" s="33">
        <v>798</v>
      </c>
      <c r="M1395" s="150">
        <v>18713.502758999999</v>
      </c>
      <c r="N1395" s="34">
        <v>-18656.7</v>
      </c>
      <c r="O1395" s="34">
        <v>6571.0710554889138</v>
      </c>
      <c r="P1395" s="30">
        <v>23788.502758999995</v>
      </c>
      <c r="Q1395" s="35">
        <v>2845.1717180000001</v>
      </c>
      <c r="R1395" s="36">
        <v>0</v>
      </c>
      <c r="S1395" s="36">
        <v>2333.432384000896</v>
      </c>
      <c r="T1395" s="36">
        <v>-39.852575686214095</v>
      </c>
      <c r="U1395" s="37">
        <v>2293.5921764512109</v>
      </c>
      <c r="V1395" s="38">
        <v>5138.7638944512109</v>
      </c>
      <c r="W1395" s="34">
        <v>28927.266653451206</v>
      </c>
      <c r="X1395" s="34">
        <v>4375.1857200008999</v>
      </c>
      <c r="Y1395" s="33">
        <v>24552.080933450306</v>
      </c>
      <c r="Z1395" s="144">
        <v>0</v>
      </c>
      <c r="AA1395" s="34">
        <v>923.58182161366938</v>
      </c>
      <c r="AB1395" s="34">
        <v>4041.9429912968785</v>
      </c>
      <c r="AC1395" s="34">
        <v>3344.99</v>
      </c>
      <c r="AD1395" s="34">
        <v>1585.1405205000001</v>
      </c>
      <c r="AE1395" s="34">
        <v>117</v>
      </c>
      <c r="AF1395" s="34">
        <v>10012.655333410548</v>
      </c>
      <c r="AG1395" s="136">
        <v>33356</v>
      </c>
      <c r="AH1395" s="34">
        <v>34389.699999999997</v>
      </c>
      <c r="AI1395" s="34">
        <v>0</v>
      </c>
      <c r="AJ1395" s="34">
        <v>1033.7</v>
      </c>
      <c r="AK1395" s="34">
        <v>1033.7</v>
      </c>
      <c r="AL1395" s="34">
        <v>33356</v>
      </c>
      <c r="AM1395" s="34">
        <v>33356</v>
      </c>
      <c r="AN1395" s="34">
        <v>0</v>
      </c>
      <c r="AO1395" s="34">
        <v>23788.502758999995</v>
      </c>
      <c r="AP1395" s="34">
        <v>22754.802758999995</v>
      </c>
      <c r="AQ1395" s="34">
        <v>1033.7000000000007</v>
      </c>
      <c r="AR1395" s="34">
        <v>-25425</v>
      </c>
      <c r="AS1395" s="34">
        <v>6768.2999999999993</v>
      </c>
    </row>
    <row r="1396" spans="2:45" s="1" customFormat="1" ht="14.25" x14ac:dyDescent="0.2">
      <c r="B1396" s="31" t="s">
        <v>4794</v>
      </c>
      <c r="C1396" s="32" t="s">
        <v>2299</v>
      </c>
      <c r="D1396" s="31" t="s">
        <v>2300</v>
      </c>
      <c r="E1396" s="31" t="s">
        <v>13</v>
      </c>
      <c r="F1396" s="31" t="s">
        <v>11</v>
      </c>
      <c r="G1396" s="31" t="s">
        <v>19</v>
      </c>
      <c r="H1396" s="31" t="s">
        <v>29</v>
      </c>
      <c r="I1396" s="31" t="s">
        <v>10</v>
      </c>
      <c r="J1396" s="31" t="s">
        <v>12</v>
      </c>
      <c r="K1396" s="31" t="s">
        <v>2301</v>
      </c>
      <c r="L1396" s="33">
        <v>1206</v>
      </c>
      <c r="M1396" s="150">
        <v>47593.910730999996</v>
      </c>
      <c r="N1396" s="34">
        <v>-4367.9000000000015</v>
      </c>
      <c r="O1396" s="34">
        <v>0</v>
      </c>
      <c r="P1396" s="30">
        <v>61480.541804099994</v>
      </c>
      <c r="Q1396" s="35">
        <v>3169.5226699999998</v>
      </c>
      <c r="R1396" s="36">
        <v>0</v>
      </c>
      <c r="S1396" s="36">
        <v>494.48857028590419</v>
      </c>
      <c r="T1396" s="36">
        <v>1917.5114297140958</v>
      </c>
      <c r="U1396" s="37">
        <v>2412.0130067177952</v>
      </c>
      <c r="V1396" s="38">
        <v>5581.5356767177946</v>
      </c>
      <c r="W1396" s="34">
        <v>67062.077480817796</v>
      </c>
      <c r="X1396" s="34">
        <v>927.16606928590045</v>
      </c>
      <c r="Y1396" s="33">
        <v>66134.911411531895</v>
      </c>
      <c r="Z1396" s="144">
        <v>0</v>
      </c>
      <c r="AA1396" s="34">
        <v>1416.0112917317576</v>
      </c>
      <c r="AB1396" s="34">
        <v>7131.8988632446026</v>
      </c>
      <c r="AC1396" s="34">
        <v>19049.34</v>
      </c>
      <c r="AD1396" s="34">
        <v>1306.2034630000001</v>
      </c>
      <c r="AE1396" s="34">
        <v>0</v>
      </c>
      <c r="AF1396" s="34">
        <v>28903.453617976364</v>
      </c>
      <c r="AG1396" s="136">
        <v>5010</v>
      </c>
      <c r="AH1396" s="34">
        <v>18254.531073099999</v>
      </c>
      <c r="AI1396" s="34">
        <v>0</v>
      </c>
      <c r="AJ1396" s="34">
        <v>4759.3910730999996</v>
      </c>
      <c r="AK1396" s="34">
        <v>4759.3910730999996</v>
      </c>
      <c r="AL1396" s="34">
        <v>5010</v>
      </c>
      <c r="AM1396" s="34">
        <v>13495.14</v>
      </c>
      <c r="AN1396" s="34">
        <v>8485.14</v>
      </c>
      <c r="AO1396" s="34">
        <v>61480.541804099994</v>
      </c>
      <c r="AP1396" s="34">
        <v>48236.010730999995</v>
      </c>
      <c r="AQ1396" s="34">
        <v>13244.531073100006</v>
      </c>
      <c r="AR1396" s="34">
        <v>-4367.9000000000015</v>
      </c>
      <c r="AS1396" s="34">
        <v>0</v>
      </c>
    </row>
    <row r="1397" spans="2:45" s="1" customFormat="1" ht="14.25" x14ac:dyDescent="0.2">
      <c r="B1397" s="31" t="s">
        <v>4794</v>
      </c>
      <c r="C1397" s="32" t="s">
        <v>3111</v>
      </c>
      <c r="D1397" s="31" t="s">
        <v>3112</v>
      </c>
      <c r="E1397" s="31" t="s">
        <v>13</v>
      </c>
      <c r="F1397" s="31" t="s">
        <v>11</v>
      </c>
      <c r="G1397" s="31" t="s">
        <v>19</v>
      </c>
      <c r="H1397" s="31" t="s">
        <v>29</v>
      </c>
      <c r="I1397" s="31" t="s">
        <v>10</v>
      </c>
      <c r="J1397" s="31" t="s">
        <v>21</v>
      </c>
      <c r="K1397" s="31" t="s">
        <v>3113</v>
      </c>
      <c r="L1397" s="33">
        <v>936</v>
      </c>
      <c r="M1397" s="150">
        <v>53349.836963999995</v>
      </c>
      <c r="N1397" s="34">
        <v>6173</v>
      </c>
      <c r="O1397" s="34">
        <v>0</v>
      </c>
      <c r="P1397" s="30">
        <v>67228.836963999987</v>
      </c>
      <c r="Q1397" s="35">
        <v>6772.963017</v>
      </c>
      <c r="R1397" s="36">
        <v>0</v>
      </c>
      <c r="S1397" s="36">
        <v>2216.1441782865654</v>
      </c>
      <c r="T1397" s="36">
        <v>-18.598358588112205</v>
      </c>
      <c r="U1397" s="37">
        <v>2197.5576699713879</v>
      </c>
      <c r="V1397" s="38">
        <v>8970.5206869713875</v>
      </c>
      <c r="W1397" s="34">
        <v>76199.357650971375</v>
      </c>
      <c r="X1397" s="34">
        <v>4155.2703342865716</v>
      </c>
      <c r="Y1397" s="33">
        <v>72044.087316684803</v>
      </c>
      <c r="Z1397" s="144">
        <v>0</v>
      </c>
      <c r="AA1397" s="34">
        <v>1024.6980197301723</v>
      </c>
      <c r="AB1397" s="34">
        <v>10337.207388571316</v>
      </c>
      <c r="AC1397" s="34">
        <v>3923.44</v>
      </c>
      <c r="AD1397" s="34">
        <v>649.31697289999988</v>
      </c>
      <c r="AE1397" s="34">
        <v>1872.75</v>
      </c>
      <c r="AF1397" s="34">
        <v>17807.412381201488</v>
      </c>
      <c r="AG1397" s="136">
        <v>15242</v>
      </c>
      <c r="AH1397" s="34">
        <v>15242</v>
      </c>
      <c r="AI1397" s="34">
        <v>1341</v>
      </c>
      <c r="AJ1397" s="34">
        <v>1341</v>
      </c>
      <c r="AK1397" s="34">
        <v>0</v>
      </c>
      <c r="AL1397" s="34">
        <v>13901</v>
      </c>
      <c r="AM1397" s="34">
        <v>13901</v>
      </c>
      <c r="AN1397" s="34">
        <v>0</v>
      </c>
      <c r="AO1397" s="34">
        <v>67228.836963999987</v>
      </c>
      <c r="AP1397" s="34">
        <v>67228.836963999987</v>
      </c>
      <c r="AQ1397" s="34">
        <v>0</v>
      </c>
      <c r="AR1397" s="34">
        <v>6173</v>
      </c>
      <c r="AS1397" s="34">
        <v>0</v>
      </c>
    </row>
    <row r="1398" spans="2:45" s="1" customFormat="1" ht="14.25" x14ac:dyDescent="0.2">
      <c r="B1398" s="31" t="s">
        <v>4794</v>
      </c>
      <c r="C1398" s="32" t="s">
        <v>2081</v>
      </c>
      <c r="D1398" s="31" t="s">
        <v>2082</v>
      </c>
      <c r="E1398" s="31" t="s">
        <v>13</v>
      </c>
      <c r="F1398" s="31" t="s">
        <v>11</v>
      </c>
      <c r="G1398" s="31" t="s">
        <v>19</v>
      </c>
      <c r="H1398" s="31" t="s">
        <v>29</v>
      </c>
      <c r="I1398" s="31" t="s">
        <v>10</v>
      </c>
      <c r="J1398" s="31" t="s">
        <v>12</v>
      </c>
      <c r="K1398" s="31" t="s">
        <v>2083</v>
      </c>
      <c r="L1398" s="33">
        <v>1151</v>
      </c>
      <c r="M1398" s="150">
        <v>45372.814652000001</v>
      </c>
      <c r="N1398" s="34">
        <v>-1137</v>
      </c>
      <c r="O1398" s="34">
        <v>0</v>
      </c>
      <c r="P1398" s="30">
        <v>56808.504652000003</v>
      </c>
      <c r="Q1398" s="35">
        <v>1410.352785</v>
      </c>
      <c r="R1398" s="36">
        <v>0</v>
      </c>
      <c r="S1398" s="36">
        <v>351.82265600013517</v>
      </c>
      <c r="T1398" s="36">
        <v>1950.1773439998649</v>
      </c>
      <c r="U1398" s="37">
        <v>2302.0124135424398</v>
      </c>
      <c r="V1398" s="38">
        <v>3712.3651985424399</v>
      </c>
      <c r="W1398" s="34">
        <v>60520.86985054244</v>
      </c>
      <c r="X1398" s="34">
        <v>659.6674800001274</v>
      </c>
      <c r="Y1398" s="33">
        <v>59861.202370542313</v>
      </c>
      <c r="Z1398" s="144">
        <v>0</v>
      </c>
      <c r="AA1398" s="34">
        <v>2675.9518310374397</v>
      </c>
      <c r="AB1398" s="34">
        <v>7808.4744715129264</v>
      </c>
      <c r="AC1398" s="34">
        <v>20008.05</v>
      </c>
      <c r="AD1398" s="34">
        <v>107.190804</v>
      </c>
      <c r="AE1398" s="34">
        <v>262.86</v>
      </c>
      <c r="AF1398" s="34">
        <v>30862.527106550366</v>
      </c>
      <c r="AG1398" s="136">
        <v>10585</v>
      </c>
      <c r="AH1398" s="34">
        <v>16879.689999999999</v>
      </c>
      <c r="AI1398" s="34">
        <v>0</v>
      </c>
      <c r="AJ1398" s="34">
        <v>4000</v>
      </c>
      <c r="AK1398" s="34">
        <v>4000</v>
      </c>
      <c r="AL1398" s="34">
        <v>10585</v>
      </c>
      <c r="AM1398" s="34">
        <v>12879.689999999999</v>
      </c>
      <c r="AN1398" s="34">
        <v>2294.6899999999987</v>
      </c>
      <c r="AO1398" s="34">
        <v>56808.504652000003</v>
      </c>
      <c r="AP1398" s="34">
        <v>50513.814652000001</v>
      </c>
      <c r="AQ1398" s="34">
        <v>6294.6900000000023</v>
      </c>
      <c r="AR1398" s="34">
        <v>-1137</v>
      </c>
      <c r="AS1398" s="34">
        <v>0</v>
      </c>
    </row>
    <row r="1399" spans="2:45" s="1" customFormat="1" ht="14.25" x14ac:dyDescent="0.2">
      <c r="B1399" s="31" t="s">
        <v>4794</v>
      </c>
      <c r="C1399" s="32" t="s">
        <v>1232</v>
      </c>
      <c r="D1399" s="31" t="s">
        <v>1233</v>
      </c>
      <c r="E1399" s="31" t="s">
        <v>13</v>
      </c>
      <c r="F1399" s="31" t="s">
        <v>11</v>
      </c>
      <c r="G1399" s="31" t="s">
        <v>19</v>
      </c>
      <c r="H1399" s="31" t="s">
        <v>29</v>
      </c>
      <c r="I1399" s="31" t="s">
        <v>10</v>
      </c>
      <c r="J1399" s="31" t="s">
        <v>12</v>
      </c>
      <c r="K1399" s="31" t="s">
        <v>1234</v>
      </c>
      <c r="L1399" s="33">
        <v>3096</v>
      </c>
      <c r="M1399" s="150">
        <v>123227.588647</v>
      </c>
      <c r="N1399" s="34">
        <v>-260460.82</v>
      </c>
      <c r="O1399" s="34">
        <v>175315.75658254686</v>
      </c>
      <c r="P1399" s="30">
        <v>-83964.23135300001</v>
      </c>
      <c r="Q1399" s="35">
        <v>5820.4729939999997</v>
      </c>
      <c r="R1399" s="36">
        <v>83964.23135300001</v>
      </c>
      <c r="S1399" s="36">
        <v>6650.7384205739827</v>
      </c>
      <c r="T1399" s="36">
        <v>142895.90346411566</v>
      </c>
      <c r="U1399" s="37">
        <v>233512.13244582829</v>
      </c>
      <c r="V1399" s="38">
        <v>239332.6054398283</v>
      </c>
      <c r="W1399" s="34">
        <v>239332.6054398283</v>
      </c>
      <c r="X1399" s="34">
        <v>187784.81424512086</v>
      </c>
      <c r="Y1399" s="33">
        <v>51547.791194707446</v>
      </c>
      <c r="Z1399" s="144">
        <v>0</v>
      </c>
      <c r="AA1399" s="34">
        <v>20115.534890867544</v>
      </c>
      <c r="AB1399" s="34">
        <v>19746.381666329718</v>
      </c>
      <c r="AC1399" s="34">
        <v>12977.54</v>
      </c>
      <c r="AD1399" s="34">
        <v>2210.3668384222151</v>
      </c>
      <c r="AE1399" s="34">
        <v>0</v>
      </c>
      <c r="AF1399" s="34">
        <v>55049.823395619482</v>
      </c>
      <c r="AG1399" s="136">
        <v>72821</v>
      </c>
      <c r="AH1399" s="34">
        <v>72821</v>
      </c>
      <c r="AI1399" s="34">
        <v>21272</v>
      </c>
      <c r="AJ1399" s="34">
        <v>21272</v>
      </c>
      <c r="AK1399" s="34">
        <v>0</v>
      </c>
      <c r="AL1399" s="34">
        <v>51549</v>
      </c>
      <c r="AM1399" s="34">
        <v>51549</v>
      </c>
      <c r="AN1399" s="34">
        <v>0</v>
      </c>
      <c r="AO1399" s="34">
        <v>-83964.23135300001</v>
      </c>
      <c r="AP1399" s="34">
        <v>-83964.23135300001</v>
      </c>
      <c r="AQ1399" s="34">
        <v>0</v>
      </c>
      <c r="AR1399" s="34">
        <v>-260460.82</v>
      </c>
      <c r="AS1399" s="34">
        <v>0</v>
      </c>
    </row>
    <row r="1400" spans="2:45" s="1" customFormat="1" ht="14.25" x14ac:dyDescent="0.2">
      <c r="B1400" s="31" t="s">
        <v>4794</v>
      </c>
      <c r="C1400" s="32" t="s">
        <v>3934</v>
      </c>
      <c r="D1400" s="31" t="s">
        <v>3935</v>
      </c>
      <c r="E1400" s="31" t="s">
        <v>13</v>
      </c>
      <c r="F1400" s="31" t="s">
        <v>11</v>
      </c>
      <c r="G1400" s="31" t="s">
        <v>19</v>
      </c>
      <c r="H1400" s="31" t="s">
        <v>29</v>
      </c>
      <c r="I1400" s="31" t="s">
        <v>10</v>
      </c>
      <c r="J1400" s="31" t="s">
        <v>149</v>
      </c>
      <c r="K1400" s="31" t="s">
        <v>3936</v>
      </c>
      <c r="L1400" s="33">
        <v>83679</v>
      </c>
      <c r="M1400" s="150">
        <v>4925831.9702499993</v>
      </c>
      <c r="N1400" s="34">
        <v>-4284373.22</v>
      </c>
      <c r="O1400" s="34">
        <v>2709370.528756687</v>
      </c>
      <c r="P1400" s="30">
        <v>2054892.7502499996</v>
      </c>
      <c r="Q1400" s="35">
        <v>392864.51983200002</v>
      </c>
      <c r="R1400" s="36">
        <v>0</v>
      </c>
      <c r="S1400" s="36">
        <v>212516.20840465304</v>
      </c>
      <c r="T1400" s="36">
        <v>363153.54551968991</v>
      </c>
      <c r="U1400" s="37">
        <v>575672.85822535155</v>
      </c>
      <c r="V1400" s="38">
        <v>968537.37805735157</v>
      </c>
      <c r="W1400" s="34">
        <v>3023430.1283073509</v>
      </c>
      <c r="X1400" s="34">
        <v>846032.83178733988</v>
      </c>
      <c r="Y1400" s="33">
        <v>2177397.296520011</v>
      </c>
      <c r="Z1400" s="144">
        <v>0</v>
      </c>
      <c r="AA1400" s="34">
        <v>263474.15235213883</v>
      </c>
      <c r="AB1400" s="34">
        <v>769044.80264149385</v>
      </c>
      <c r="AC1400" s="34">
        <v>350758.35</v>
      </c>
      <c r="AD1400" s="34">
        <v>104823.88225628588</v>
      </c>
      <c r="AE1400" s="34">
        <v>13541.4</v>
      </c>
      <c r="AF1400" s="34">
        <v>1501642.5872499186</v>
      </c>
      <c r="AG1400" s="136">
        <v>2039454</v>
      </c>
      <c r="AH1400" s="34">
        <v>2039454</v>
      </c>
      <c r="AI1400" s="34">
        <v>810739</v>
      </c>
      <c r="AJ1400" s="34">
        <v>810739</v>
      </c>
      <c r="AK1400" s="34">
        <v>0</v>
      </c>
      <c r="AL1400" s="34">
        <v>1228715</v>
      </c>
      <c r="AM1400" s="34">
        <v>1228715</v>
      </c>
      <c r="AN1400" s="34">
        <v>0</v>
      </c>
      <c r="AO1400" s="34">
        <v>2054892.7502499996</v>
      </c>
      <c r="AP1400" s="34">
        <v>2054892.7502499996</v>
      </c>
      <c r="AQ1400" s="34">
        <v>0</v>
      </c>
      <c r="AR1400" s="34">
        <v>-4284373.22</v>
      </c>
      <c r="AS1400" s="34">
        <v>0</v>
      </c>
    </row>
    <row r="1401" spans="2:45" s="1" customFormat="1" ht="14.25" x14ac:dyDescent="0.2">
      <c r="B1401" s="31" t="s">
        <v>4794</v>
      </c>
      <c r="C1401" s="32" t="s">
        <v>3275</v>
      </c>
      <c r="D1401" s="31" t="s">
        <v>3276</v>
      </c>
      <c r="E1401" s="31" t="s">
        <v>13</v>
      </c>
      <c r="F1401" s="31" t="s">
        <v>11</v>
      </c>
      <c r="G1401" s="31" t="s">
        <v>19</v>
      </c>
      <c r="H1401" s="31" t="s">
        <v>29</v>
      </c>
      <c r="I1401" s="31" t="s">
        <v>10</v>
      </c>
      <c r="J1401" s="31" t="s">
        <v>12</v>
      </c>
      <c r="K1401" s="31" t="s">
        <v>3277</v>
      </c>
      <c r="L1401" s="33">
        <v>2143</v>
      </c>
      <c r="M1401" s="150">
        <v>57213.293637000002</v>
      </c>
      <c r="N1401" s="34">
        <v>-21402</v>
      </c>
      <c r="O1401" s="34">
        <v>15680.670636299999</v>
      </c>
      <c r="P1401" s="30">
        <v>65512.79300070001</v>
      </c>
      <c r="Q1401" s="35">
        <v>7348.4185749999997</v>
      </c>
      <c r="R1401" s="36">
        <v>0</v>
      </c>
      <c r="S1401" s="36">
        <v>956.71097485751022</v>
      </c>
      <c r="T1401" s="36">
        <v>3329.2890251424897</v>
      </c>
      <c r="U1401" s="37">
        <v>4286.0231122688519</v>
      </c>
      <c r="V1401" s="38">
        <v>11634.441687268853</v>
      </c>
      <c r="W1401" s="34">
        <v>77147.234687968856</v>
      </c>
      <c r="X1401" s="34">
        <v>1793.8330778575037</v>
      </c>
      <c r="Y1401" s="33">
        <v>75353.401610111352</v>
      </c>
      <c r="Z1401" s="144">
        <v>0</v>
      </c>
      <c r="AA1401" s="34">
        <v>1248.1198220198339</v>
      </c>
      <c r="AB1401" s="34">
        <v>16932.766864003035</v>
      </c>
      <c r="AC1401" s="34">
        <v>49862.75</v>
      </c>
      <c r="AD1401" s="34">
        <v>1073.1394</v>
      </c>
      <c r="AE1401" s="34">
        <v>2526.65</v>
      </c>
      <c r="AF1401" s="34">
        <v>71643.426086022868</v>
      </c>
      <c r="AG1401" s="136">
        <v>0</v>
      </c>
      <c r="AH1401" s="34">
        <v>29701.499363700001</v>
      </c>
      <c r="AI1401" s="34">
        <v>0</v>
      </c>
      <c r="AJ1401" s="34">
        <v>5721.3293637000006</v>
      </c>
      <c r="AK1401" s="34">
        <v>5721.3293637000006</v>
      </c>
      <c r="AL1401" s="34">
        <v>0</v>
      </c>
      <c r="AM1401" s="34">
        <v>23980.17</v>
      </c>
      <c r="AN1401" s="34">
        <v>23980.17</v>
      </c>
      <c r="AO1401" s="34">
        <v>65512.79300070001</v>
      </c>
      <c r="AP1401" s="34">
        <v>35811.29363700001</v>
      </c>
      <c r="AQ1401" s="34">
        <v>29701.499363700001</v>
      </c>
      <c r="AR1401" s="34">
        <v>-21402</v>
      </c>
      <c r="AS1401" s="34">
        <v>0</v>
      </c>
    </row>
    <row r="1402" spans="2:45" s="1" customFormat="1" ht="14.25" x14ac:dyDescent="0.2">
      <c r="B1402" s="31" t="s">
        <v>4794</v>
      </c>
      <c r="C1402" s="32" t="s">
        <v>3404</v>
      </c>
      <c r="D1402" s="31" t="s">
        <v>3405</v>
      </c>
      <c r="E1402" s="31" t="s">
        <v>13</v>
      </c>
      <c r="F1402" s="31" t="s">
        <v>11</v>
      </c>
      <c r="G1402" s="31" t="s">
        <v>19</v>
      </c>
      <c r="H1402" s="31" t="s">
        <v>29</v>
      </c>
      <c r="I1402" s="31" t="s">
        <v>10</v>
      </c>
      <c r="J1402" s="31" t="s">
        <v>12</v>
      </c>
      <c r="K1402" s="31" t="s">
        <v>3406</v>
      </c>
      <c r="L1402" s="33">
        <v>2623</v>
      </c>
      <c r="M1402" s="150">
        <v>52150.501057000001</v>
      </c>
      <c r="N1402" s="34">
        <v>-10277</v>
      </c>
      <c r="O1402" s="34">
        <v>2323.3101164761838</v>
      </c>
      <c r="P1402" s="30">
        <v>4633.9211627000041</v>
      </c>
      <c r="Q1402" s="35">
        <v>5818.2171109999999</v>
      </c>
      <c r="R1402" s="36">
        <v>0</v>
      </c>
      <c r="S1402" s="36">
        <v>3656.3720000014041</v>
      </c>
      <c r="T1402" s="36">
        <v>1589.6279999985959</v>
      </c>
      <c r="U1402" s="37">
        <v>5246.0282890719545</v>
      </c>
      <c r="V1402" s="38">
        <v>11064.245400071955</v>
      </c>
      <c r="W1402" s="34">
        <v>15698.166562771959</v>
      </c>
      <c r="X1402" s="34">
        <v>6855.6975000014063</v>
      </c>
      <c r="Y1402" s="33">
        <v>8842.4690627705531</v>
      </c>
      <c r="Z1402" s="144">
        <v>0</v>
      </c>
      <c r="AA1402" s="34">
        <v>5326.3407492811166</v>
      </c>
      <c r="AB1402" s="34">
        <v>12705.658989473794</v>
      </c>
      <c r="AC1402" s="34">
        <v>10994.86</v>
      </c>
      <c r="AD1402" s="34">
        <v>4392.9307369707703</v>
      </c>
      <c r="AE1402" s="34">
        <v>0</v>
      </c>
      <c r="AF1402" s="34">
        <v>33419.790475725677</v>
      </c>
      <c r="AG1402" s="136">
        <v>4221</v>
      </c>
      <c r="AH1402" s="34">
        <v>34566.420105700003</v>
      </c>
      <c r="AI1402" s="34">
        <v>0</v>
      </c>
      <c r="AJ1402" s="34">
        <v>5215.0501057000001</v>
      </c>
      <c r="AK1402" s="34">
        <v>5215.0501057000001</v>
      </c>
      <c r="AL1402" s="34">
        <v>4221</v>
      </c>
      <c r="AM1402" s="34">
        <v>29351.37</v>
      </c>
      <c r="AN1402" s="34">
        <v>25130.37</v>
      </c>
      <c r="AO1402" s="34">
        <v>4633.9211627000041</v>
      </c>
      <c r="AP1402" s="34">
        <v>-25711.498942999995</v>
      </c>
      <c r="AQ1402" s="34">
        <v>30345.420105700003</v>
      </c>
      <c r="AR1402" s="34">
        <v>-10277</v>
      </c>
      <c r="AS1402" s="34">
        <v>0</v>
      </c>
    </row>
    <row r="1403" spans="2:45" s="1" customFormat="1" ht="14.25" x14ac:dyDescent="0.2">
      <c r="B1403" s="31" t="s">
        <v>4794</v>
      </c>
      <c r="C1403" s="32" t="s">
        <v>2168</v>
      </c>
      <c r="D1403" s="31" t="s">
        <v>2169</v>
      </c>
      <c r="E1403" s="31" t="s">
        <v>13</v>
      </c>
      <c r="F1403" s="31" t="s">
        <v>11</v>
      </c>
      <c r="G1403" s="31" t="s">
        <v>19</v>
      </c>
      <c r="H1403" s="31" t="s">
        <v>29</v>
      </c>
      <c r="I1403" s="31" t="s">
        <v>10</v>
      </c>
      <c r="J1403" s="31" t="s">
        <v>14</v>
      </c>
      <c r="K1403" s="31" t="s">
        <v>2170</v>
      </c>
      <c r="L1403" s="33">
        <v>7663</v>
      </c>
      <c r="M1403" s="150">
        <v>253634.79714499996</v>
      </c>
      <c r="N1403" s="34">
        <v>-60990</v>
      </c>
      <c r="O1403" s="34">
        <v>26877.165824526124</v>
      </c>
      <c r="P1403" s="30">
        <v>195428.15614499996</v>
      </c>
      <c r="Q1403" s="35">
        <v>24721.012078</v>
      </c>
      <c r="R1403" s="36">
        <v>0</v>
      </c>
      <c r="S1403" s="36">
        <v>16269.700794291963</v>
      </c>
      <c r="T1403" s="36">
        <v>-50.999804382898219</v>
      </c>
      <c r="U1403" s="37">
        <v>16218.788449306569</v>
      </c>
      <c r="V1403" s="38">
        <v>40939.800527306565</v>
      </c>
      <c r="W1403" s="34">
        <v>236367.95667230652</v>
      </c>
      <c r="X1403" s="34">
        <v>30505.688989291957</v>
      </c>
      <c r="Y1403" s="33">
        <v>205862.26768301456</v>
      </c>
      <c r="Z1403" s="144">
        <v>0</v>
      </c>
      <c r="AA1403" s="34">
        <v>12717.624719945105</v>
      </c>
      <c r="AB1403" s="34">
        <v>45051.483678404671</v>
      </c>
      <c r="AC1403" s="34">
        <v>32121.1</v>
      </c>
      <c r="AD1403" s="34">
        <v>3723.9177730375</v>
      </c>
      <c r="AE1403" s="34">
        <v>0</v>
      </c>
      <c r="AF1403" s="34">
        <v>93614.126171387266</v>
      </c>
      <c r="AG1403" s="136">
        <v>37455</v>
      </c>
      <c r="AH1403" s="34">
        <v>97039.358999999997</v>
      </c>
      <c r="AI1403" s="34">
        <v>2931</v>
      </c>
      <c r="AJ1403" s="34">
        <v>12800</v>
      </c>
      <c r="AK1403" s="34">
        <v>9869</v>
      </c>
      <c r="AL1403" s="34">
        <v>34524</v>
      </c>
      <c r="AM1403" s="34">
        <v>84239.358999999997</v>
      </c>
      <c r="AN1403" s="34">
        <v>49715.358999999997</v>
      </c>
      <c r="AO1403" s="34">
        <v>195428.15614499996</v>
      </c>
      <c r="AP1403" s="34">
        <v>135843.79714499996</v>
      </c>
      <c r="AQ1403" s="34">
        <v>59584.358999999997</v>
      </c>
      <c r="AR1403" s="34">
        <v>-60990</v>
      </c>
      <c r="AS1403" s="34">
        <v>0</v>
      </c>
    </row>
    <row r="1404" spans="2:45" s="1" customFormat="1" ht="14.25" x14ac:dyDescent="0.2">
      <c r="B1404" s="31" t="s">
        <v>4794</v>
      </c>
      <c r="C1404" s="32" t="s">
        <v>1406</v>
      </c>
      <c r="D1404" s="31" t="s">
        <v>1407</v>
      </c>
      <c r="E1404" s="31" t="s">
        <v>13</v>
      </c>
      <c r="F1404" s="31" t="s">
        <v>11</v>
      </c>
      <c r="G1404" s="31" t="s">
        <v>19</v>
      </c>
      <c r="H1404" s="31" t="s">
        <v>29</v>
      </c>
      <c r="I1404" s="31" t="s">
        <v>10</v>
      </c>
      <c r="J1404" s="31" t="s">
        <v>12</v>
      </c>
      <c r="K1404" s="31" t="s">
        <v>1408</v>
      </c>
      <c r="L1404" s="33">
        <v>4679</v>
      </c>
      <c r="M1404" s="150">
        <v>166679.65037799999</v>
      </c>
      <c r="N1404" s="34">
        <v>-109792.07999999999</v>
      </c>
      <c r="O1404" s="34">
        <v>88965.429416068393</v>
      </c>
      <c r="P1404" s="30">
        <v>83666.580377999999</v>
      </c>
      <c r="Q1404" s="35">
        <v>6869.7193440000001</v>
      </c>
      <c r="R1404" s="36">
        <v>0</v>
      </c>
      <c r="S1404" s="36">
        <v>2779.5776948582106</v>
      </c>
      <c r="T1404" s="36">
        <v>6578.4223051417894</v>
      </c>
      <c r="U1404" s="37">
        <v>9358.0504630452451</v>
      </c>
      <c r="V1404" s="38">
        <v>16227.769807045246</v>
      </c>
      <c r="W1404" s="34">
        <v>99894.350185045245</v>
      </c>
      <c r="X1404" s="34">
        <v>6072.9683549266047</v>
      </c>
      <c r="Y1404" s="33">
        <v>93821.38183011864</v>
      </c>
      <c r="Z1404" s="144">
        <v>0</v>
      </c>
      <c r="AA1404" s="34">
        <v>12601.989399108006</v>
      </c>
      <c r="AB1404" s="34">
        <v>31908.852725583249</v>
      </c>
      <c r="AC1404" s="34">
        <v>49295.789999999994</v>
      </c>
      <c r="AD1404" s="34">
        <v>5347.8630367875012</v>
      </c>
      <c r="AE1404" s="34">
        <v>1781.84</v>
      </c>
      <c r="AF1404" s="34">
        <v>100936.33516147874</v>
      </c>
      <c r="AG1404" s="136">
        <v>40101</v>
      </c>
      <c r="AH1404" s="34">
        <v>57588.009999999995</v>
      </c>
      <c r="AI1404" s="34">
        <v>0</v>
      </c>
      <c r="AJ1404" s="34">
        <v>5230</v>
      </c>
      <c r="AK1404" s="34">
        <v>5230</v>
      </c>
      <c r="AL1404" s="34">
        <v>40101</v>
      </c>
      <c r="AM1404" s="34">
        <v>52358.009999999995</v>
      </c>
      <c r="AN1404" s="34">
        <v>12257.009999999995</v>
      </c>
      <c r="AO1404" s="34">
        <v>83666.580377999999</v>
      </c>
      <c r="AP1404" s="34">
        <v>66179.570378000004</v>
      </c>
      <c r="AQ1404" s="34">
        <v>17487.009999999995</v>
      </c>
      <c r="AR1404" s="34">
        <v>-109792.07999999999</v>
      </c>
      <c r="AS1404" s="34">
        <v>0</v>
      </c>
    </row>
    <row r="1405" spans="2:45" s="1" customFormat="1" ht="14.25" x14ac:dyDescent="0.2">
      <c r="B1405" s="31" t="s">
        <v>4794</v>
      </c>
      <c r="C1405" s="32" t="s">
        <v>3236</v>
      </c>
      <c r="D1405" s="31" t="s">
        <v>3237</v>
      </c>
      <c r="E1405" s="31" t="s">
        <v>13</v>
      </c>
      <c r="F1405" s="31" t="s">
        <v>11</v>
      </c>
      <c r="G1405" s="31" t="s">
        <v>19</v>
      </c>
      <c r="H1405" s="31" t="s">
        <v>29</v>
      </c>
      <c r="I1405" s="31" t="s">
        <v>10</v>
      </c>
      <c r="J1405" s="31" t="s">
        <v>12</v>
      </c>
      <c r="K1405" s="31" t="s">
        <v>3238</v>
      </c>
      <c r="L1405" s="33">
        <v>2563</v>
      </c>
      <c r="M1405" s="150">
        <v>79133.840171000003</v>
      </c>
      <c r="N1405" s="34">
        <v>-109453</v>
      </c>
      <c r="O1405" s="34">
        <v>40814.603226284591</v>
      </c>
      <c r="P1405" s="30">
        <v>-51257.489828999998</v>
      </c>
      <c r="Q1405" s="35">
        <v>2889.0496149999999</v>
      </c>
      <c r="R1405" s="36">
        <v>51257.489828999998</v>
      </c>
      <c r="S1405" s="36">
        <v>1530.9748434291594</v>
      </c>
      <c r="T1405" s="36">
        <v>30323.452393789732</v>
      </c>
      <c r="U1405" s="37">
        <v>83112.365247500275</v>
      </c>
      <c r="V1405" s="38">
        <v>86001.414862500271</v>
      </c>
      <c r="W1405" s="34">
        <v>86001.414862500271</v>
      </c>
      <c r="X1405" s="34">
        <v>42135.734430713754</v>
      </c>
      <c r="Y1405" s="33">
        <v>43865.680431786517</v>
      </c>
      <c r="Z1405" s="144">
        <v>0</v>
      </c>
      <c r="AA1405" s="34">
        <v>1589.987147579237</v>
      </c>
      <c r="AB1405" s="34">
        <v>12638.667215020207</v>
      </c>
      <c r="AC1405" s="34">
        <v>17218.2</v>
      </c>
      <c r="AD1405" s="34">
        <v>1262.8368989062501</v>
      </c>
      <c r="AE1405" s="34">
        <v>0</v>
      </c>
      <c r="AF1405" s="34">
        <v>32709.691261505694</v>
      </c>
      <c r="AG1405" s="136">
        <v>0</v>
      </c>
      <c r="AH1405" s="34">
        <v>35479.67</v>
      </c>
      <c r="AI1405" s="34">
        <v>0</v>
      </c>
      <c r="AJ1405" s="34">
        <v>6799.7000000000007</v>
      </c>
      <c r="AK1405" s="34">
        <v>6799.7000000000007</v>
      </c>
      <c r="AL1405" s="34">
        <v>0</v>
      </c>
      <c r="AM1405" s="34">
        <v>28679.969999999998</v>
      </c>
      <c r="AN1405" s="34">
        <v>28679.969999999998</v>
      </c>
      <c r="AO1405" s="34">
        <v>-51257.489828999998</v>
      </c>
      <c r="AP1405" s="34">
        <v>-86737.159828999997</v>
      </c>
      <c r="AQ1405" s="34">
        <v>35479.67</v>
      </c>
      <c r="AR1405" s="34">
        <v>-109453</v>
      </c>
      <c r="AS1405" s="34">
        <v>0</v>
      </c>
    </row>
    <row r="1406" spans="2:45" s="1" customFormat="1" ht="14.25" x14ac:dyDescent="0.2">
      <c r="B1406" s="31" t="s">
        <v>4794</v>
      </c>
      <c r="C1406" s="32" t="s">
        <v>4680</v>
      </c>
      <c r="D1406" s="31" t="s">
        <v>4681</v>
      </c>
      <c r="E1406" s="31" t="s">
        <v>13</v>
      </c>
      <c r="F1406" s="31" t="s">
        <v>11</v>
      </c>
      <c r="G1406" s="31" t="s">
        <v>19</v>
      </c>
      <c r="H1406" s="31" t="s">
        <v>29</v>
      </c>
      <c r="I1406" s="31" t="s">
        <v>10</v>
      </c>
      <c r="J1406" s="31" t="s">
        <v>16</v>
      </c>
      <c r="K1406" s="31" t="s">
        <v>4682</v>
      </c>
      <c r="L1406" s="33">
        <v>14428</v>
      </c>
      <c r="M1406" s="150">
        <v>416484.79931199999</v>
      </c>
      <c r="N1406" s="34">
        <v>-224073</v>
      </c>
      <c r="O1406" s="34">
        <v>99567.545796647115</v>
      </c>
      <c r="P1406" s="30">
        <v>255495.83924320003</v>
      </c>
      <c r="Q1406" s="35">
        <v>43967.962023</v>
      </c>
      <c r="R1406" s="36">
        <v>0</v>
      </c>
      <c r="S1406" s="36">
        <v>39580.29473144377</v>
      </c>
      <c r="T1406" s="36">
        <v>-579.56604122448334</v>
      </c>
      <c r="U1406" s="37">
        <v>39000.939001774794</v>
      </c>
      <c r="V1406" s="38">
        <v>82968.901024774794</v>
      </c>
      <c r="W1406" s="34">
        <v>338464.74026797479</v>
      </c>
      <c r="X1406" s="34">
        <v>74213.052621443698</v>
      </c>
      <c r="Y1406" s="33">
        <v>264251.68764653109</v>
      </c>
      <c r="Z1406" s="144">
        <v>0</v>
      </c>
      <c r="AA1406" s="34">
        <v>20890.395589359978</v>
      </c>
      <c r="AB1406" s="34">
        <v>87988.412356501416</v>
      </c>
      <c r="AC1406" s="34">
        <v>60478.04</v>
      </c>
      <c r="AD1406" s="34">
        <v>6210.2076193875</v>
      </c>
      <c r="AE1406" s="34">
        <v>15190.28</v>
      </c>
      <c r="AF1406" s="34">
        <v>190757.33556524891</v>
      </c>
      <c r="AG1406" s="136">
        <v>97146</v>
      </c>
      <c r="AH1406" s="34">
        <v>204252.03993120001</v>
      </c>
      <c r="AI1406" s="34">
        <v>0</v>
      </c>
      <c r="AJ1406" s="34">
        <v>41648.479931200003</v>
      </c>
      <c r="AK1406" s="34">
        <v>41648.479931200003</v>
      </c>
      <c r="AL1406" s="34">
        <v>97146</v>
      </c>
      <c r="AM1406" s="34">
        <v>162603.56</v>
      </c>
      <c r="AN1406" s="34">
        <v>65457.56</v>
      </c>
      <c r="AO1406" s="34">
        <v>255495.83924320003</v>
      </c>
      <c r="AP1406" s="34">
        <v>148389.79931200002</v>
      </c>
      <c r="AQ1406" s="34">
        <v>107106.03993119998</v>
      </c>
      <c r="AR1406" s="34">
        <v>-224073</v>
      </c>
      <c r="AS1406" s="34">
        <v>0</v>
      </c>
    </row>
    <row r="1407" spans="2:45" s="1" customFormat="1" ht="14.25" x14ac:dyDescent="0.2">
      <c r="B1407" s="31" t="s">
        <v>4794</v>
      </c>
      <c r="C1407" s="32" t="s">
        <v>1874</v>
      </c>
      <c r="D1407" s="31" t="s">
        <v>1875</v>
      </c>
      <c r="E1407" s="31" t="s">
        <v>13</v>
      </c>
      <c r="F1407" s="31" t="s">
        <v>11</v>
      </c>
      <c r="G1407" s="31" t="s">
        <v>19</v>
      </c>
      <c r="H1407" s="31" t="s">
        <v>29</v>
      </c>
      <c r="I1407" s="31" t="s">
        <v>10</v>
      </c>
      <c r="J1407" s="31" t="s">
        <v>14</v>
      </c>
      <c r="K1407" s="31" t="s">
        <v>1876</v>
      </c>
      <c r="L1407" s="33">
        <v>6645</v>
      </c>
      <c r="M1407" s="150">
        <v>275088.95378400001</v>
      </c>
      <c r="N1407" s="34">
        <v>-213944</v>
      </c>
      <c r="O1407" s="34">
        <v>79585.076359903484</v>
      </c>
      <c r="P1407" s="30">
        <v>148651.55378399999</v>
      </c>
      <c r="Q1407" s="35">
        <v>20879.863906999999</v>
      </c>
      <c r="R1407" s="36">
        <v>0</v>
      </c>
      <c r="S1407" s="36">
        <v>12153.937184004666</v>
      </c>
      <c r="T1407" s="36">
        <v>1136.0628159953339</v>
      </c>
      <c r="U1407" s="37">
        <v>13290.07166636795</v>
      </c>
      <c r="V1407" s="38">
        <v>34169.935573367948</v>
      </c>
      <c r="W1407" s="34">
        <v>182821.48935736794</v>
      </c>
      <c r="X1407" s="34">
        <v>22788.632220004656</v>
      </c>
      <c r="Y1407" s="33">
        <v>160032.85713736329</v>
      </c>
      <c r="Z1407" s="144">
        <v>0</v>
      </c>
      <c r="AA1407" s="34">
        <v>9567.5374047904261</v>
      </c>
      <c r="AB1407" s="34">
        <v>36667.525076107704</v>
      </c>
      <c r="AC1407" s="34">
        <v>27853.93</v>
      </c>
      <c r="AD1407" s="34">
        <v>5520.8403878839599</v>
      </c>
      <c r="AE1407" s="34">
        <v>0</v>
      </c>
      <c r="AF1407" s="34">
        <v>79609.83286878209</v>
      </c>
      <c r="AG1407" s="136">
        <v>215990</v>
      </c>
      <c r="AH1407" s="34">
        <v>218598.6</v>
      </c>
      <c r="AI1407" s="34">
        <v>1659</v>
      </c>
      <c r="AJ1407" s="34">
        <v>4267.6000000000004</v>
      </c>
      <c r="AK1407" s="34">
        <v>2608.6000000000004</v>
      </c>
      <c r="AL1407" s="34">
        <v>214331</v>
      </c>
      <c r="AM1407" s="34">
        <v>214331</v>
      </c>
      <c r="AN1407" s="34">
        <v>0</v>
      </c>
      <c r="AO1407" s="34">
        <v>148651.55378399999</v>
      </c>
      <c r="AP1407" s="34">
        <v>146042.95378399998</v>
      </c>
      <c r="AQ1407" s="34">
        <v>2608.6000000000058</v>
      </c>
      <c r="AR1407" s="34">
        <v>-213944</v>
      </c>
      <c r="AS1407" s="34">
        <v>0</v>
      </c>
    </row>
    <row r="1408" spans="2:45" s="1" customFormat="1" ht="14.25" x14ac:dyDescent="0.2">
      <c r="B1408" s="31" t="s">
        <v>4794</v>
      </c>
      <c r="C1408" s="32" t="s">
        <v>3383</v>
      </c>
      <c r="D1408" s="31" t="s">
        <v>3384</v>
      </c>
      <c r="E1408" s="31" t="s">
        <v>13</v>
      </c>
      <c r="F1408" s="31" t="s">
        <v>11</v>
      </c>
      <c r="G1408" s="31" t="s">
        <v>19</v>
      </c>
      <c r="H1408" s="31" t="s">
        <v>29</v>
      </c>
      <c r="I1408" s="31" t="s">
        <v>10</v>
      </c>
      <c r="J1408" s="31" t="s">
        <v>16</v>
      </c>
      <c r="K1408" s="31" t="s">
        <v>3385</v>
      </c>
      <c r="L1408" s="33">
        <v>17973</v>
      </c>
      <c r="M1408" s="150">
        <v>596042.22397499997</v>
      </c>
      <c r="N1408" s="34">
        <v>-316452</v>
      </c>
      <c r="O1408" s="34">
        <v>67832.436880275025</v>
      </c>
      <c r="P1408" s="30">
        <v>439914.72397499997</v>
      </c>
      <c r="Q1408" s="35">
        <v>46295.733016999999</v>
      </c>
      <c r="R1408" s="36">
        <v>0</v>
      </c>
      <c r="S1408" s="36">
        <v>29624.854257154235</v>
      </c>
      <c r="T1408" s="36">
        <v>6321.1457428457652</v>
      </c>
      <c r="U1408" s="37">
        <v>35946.193838921172</v>
      </c>
      <c r="V1408" s="38">
        <v>82241.926855921163</v>
      </c>
      <c r="W1408" s="34">
        <v>522156.65083092113</v>
      </c>
      <c r="X1408" s="34">
        <v>55546.601732154144</v>
      </c>
      <c r="Y1408" s="33">
        <v>466610.04909876699</v>
      </c>
      <c r="Z1408" s="144">
        <v>0</v>
      </c>
      <c r="AA1408" s="34">
        <v>16923.817251380664</v>
      </c>
      <c r="AB1408" s="34">
        <v>175732.12041352817</v>
      </c>
      <c r="AC1408" s="34">
        <v>75337.66</v>
      </c>
      <c r="AD1408" s="34">
        <v>6067.9058160924878</v>
      </c>
      <c r="AE1408" s="34">
        <v>732.74</v>
      </c>
      <c r="AF1408" s="34">
        <v>274794.24348100135</v>
      </c>
      <c r="AG1408" s="136">
        <v>482711</v>
      </c>
      <c r="AH1408" s="34">
        <v>497715.5</v>
      </c>
      <c r="AI1408" s="34">
        <v>20350</v>
      </c>
      <c r="AJ1408" s="34">
        <v>35354.5</v>
      </c>
      <c r="AK1408" s="34">
        <v>15004.5</v>
      </c>
      <c r="AL1408" s="34">
        <v>462361</v>
      </c>
      <c r="AM1408" s="34">
        <v>462361</v>
      </c>
      <c r="AN1408" s="34">
        <v>0</v>
      </c>
      <c r="AO1408" s="34">
        <v>439914.72397499997</v>
      </c>
      <c r="AP1408" s="34">
        <v>424910.22397499997</v>
      </c>
      <c r="AQ1408" s="34">
        <v>15004.5</v>
      </c>
      <c r="AR1408" s="34">
        <v>-316452</v>
      </c>
      <c r="AS1408" s="34">
        <v>0</v>
      </c>
    </row>
    <row r="1409" spans="2:45" s="1" customFormat="1" ht="14.25" x14ac:dyDescent="0.2">
      <c r="B1409" s="31" t="s">
        <v>4794</v>
      </c>
      <c r="C1409" s="32" t="s">
        <v>1386</v>
      </c>
      <c r="D1409" s="31" t="s">
        <v>1387</v>
      </c>
      <c r="E1409" s="31" t="s">
        <v>13</v>
      </c>
      <c r="F1409" s="31" t="s">
        <v>11</v>
      </c>
      <c r="G1409" s="31" t="s">
        <v>19</v>
      </c>
      <c r="H1409" s="31" t="s">
        <v>29</v>
      </c>
      <c r="I1409" s="31" t="s">
        <v>10</v>
      </c>
      <c r="J1409" s="31" t="s">
        <v>12</v>
      </c>
      <c r="K1409" s="31" t="s">
        <v>1388</v>
      </c>
      <c r="L1409" s="33">
        <v>4849</v>
      </c>
      <c r="M1409" s="150">
        <v>259619.96260600002</v>
      </c>
      <c r="N1409" s="34">
        <v>-154307</v>
      </c>
      <c r="O1409" s="34">
        <v>99331.278224476831</v>
      </c>
      <c r="P1409" s="30">
        <v>210198.96260600002</v>
      </c>
      <c r="Q1409" s="35">
        <v>19418.436355000002</v>
      </c>
      <c r="R1409" s="36">
        <v>0</v>
      </c>
      <c r="S1409" s="36">
        <v>8140.8005714316978</v>
      </c>
      <c r="T1409" s="36">
        <v>1557.1994285683022</v>
      </c>
      <c r="U1409" s="37">
        <v>9698.0522964963438</v>
      </c>
      <c r="V1409" s="38">
        <v>29116.488651496344</v>
      </c>
      <c r="W1409" s="34">
        <v>239315.45125749637</v>
      </c>
      <c r="X1409" s="34">
        <v>15264.001071431703</v>
      </c>
      <c r="Y1409" s="33">
        <v>224051.45018606467</v>
      </c>
      <c r="Z1409" s="144">
        <v>0</v>
      </c>
      <c r="AA1409" s="34">
        <v>3926.2198700425997</v>
      </c>
      <c r="AB1409" s="34">
        <v>23726.52093211966</v>
      </c>
      <c r="AC1409" s="34">
        <v>20325.62</v>
      </c>
      <c r="AD1409" s="34">
        <v>833</v>
      </c>
      <c r="AE1409" s="34">
        <v>376</v>
      </c>
      <c r="AF1409" s="34">
        <v>49187.360802162264</v>
      </c>
      <c r="AG1409" s="136">
        <v>136885</v>
      </c>
      <c r="AH1409" s="34">
        <v>145490</v>
      </c>
      <c r="AI1409" s="34">
        <v>2395</v>
      </c>
      <c r="AJ1409" s="34">
        <v>11000</v>
      </c>
      <c r="AK1409" s="34">
        <v>8605</v>
      </c>
      <c r="AL1409" s="34">
        <v>134490</v>
      </c>
      <c r="AM1409" s="34">
        <v>134490</v>
      </c>
      <c r="AN1409" s="34">
        <v>0</v>
      </c>
      <c r="AO1409" s="34">
        <v>210198.96260600002</v>
      </c>
      <c r="AP1409" s="34">
        <v>201593.96260600002</v>
      </c>
      <c r="AQ1409" s="34">
        <v>8605</v>
      </c>
      <c r="AR1409" s="34">
        <v>-154307</v>
      </c>
      <c r="AS1409" s="34">
        <v>0</v>
      </c>
    </row>
    <row r="1410" spans="2:45" s="1" customFormat="1" ht="14.25" x14ac:dyDescent="0.2">
      <c r="B1410" s="31" t="s">
        <v>4794</v>
      </c>
      <c r="C1410" s="32" t="s">
        <v>4209</v>
      </c>
      <c r="D1410" s="31" t="s">
        <v>4210</v>
      </c>
      <c r="E1410" s="31" t="s">
        <v>13</v>
      </c>
      <c r="F1410" s="31" t="s">
        <v>11</v>
      </c>
      <c r="G1410" s="31" t="s">
        <v>19</v>
      </c>
      <c r="H1410" s="31" t="s">
        <v>29</v>
      </c>
      <c r="I1410" s="31" t="s">
        <v>10</v>
      </c>
      <c r="J1410" s="31" t="s">
        <v>12</v>
      </c>
      <c r="K1410" s="31" t="s">
        <v>4211</v>
      </c>
      <c r="L1410" s="33">
        <v>2709</v>
      </c>
      <c r="M1410" s="150">
        <v>76021.48676</v>
      </c>
      <c r="N1410" s="34">
        <v>-38349</v>
      </c>
      <c r="O1410" s="34">
        <v>5276.4762777979286</v>
      </c>
      <c r="P1410" s="30">
        <v>17593.09676</v>
      </c>
      <c r="Q1410" s="35">
        <v>6356.5766489999996</v>
      </c>
      <c r="R1410" s="36">
        <v>0</v>
      </c>
      <c r="S1410" s="36">
        <v>5671.5521177164628</v>
      </c>
      <c r="T1410" s="36">
        <v>-13.702551150347972</v>
      </c>
      <c r="U1410" s="37">
        <v>5657.8800765381884</v>
      </c>
      <c r="V1410" s="38">
        <v>12014.456725538188</v>
      </c>
      <c r="W1410" s="34">
        <v>29607.553485538188</v>
      </c>
      <c r="X1410" s="34">
        <v>10634.160220716458</v>
      </c>
      <c r="Y1410" s="33">
        <v>18973.393264821731</v>
      </c>
      <c r="Z1410" s="144">
        <v>0</v>
      </c>
      <c r="AA1410" s="34">
        <v>1982.2172826781969</v>
      </c>
      <c r="AB1410" s="34">
        <v>14683.926406885985</v>
      </c>
      <c r="AC1410" s="34">
        <v>11355.35</v>
      </c>
      <c r="AD1410" s="34">
        <v>630.20500000000004</v>
      </c>
      <c r="AE1410" s="34">
        <v>0</v>
      </c>
      <c r="AF1410" s="34">
        <v>28651.698689564182</v>
      </c>
      <c r="AG1410" s="136">
        <v>23556</v>
      </c>
      <c r="AH1410" s="34">
        <v>33948.61</v>
      </c>
      <c r="AI1410" s="34">
        <v>0</v>
      </c>
      <c r="AJ1410" s="34">
        <v>3634.9</v>
      </c>
      <c r="AK1410" s="34">
        <v>3634.9</v>
      </c>
      <c r="AL1410" s="34">
        <v>23556</v>
      </c>
      <c r="AM1410" s="34">
        <v>30313.71</v>
      </c>
      <c r="AN1410" s="34">
        <v>6757.7099999999991</v>
      </c>
      <c r="AO1410" s="34">
        <v>17593.09676</v>
      </c>
      <c r="AP1410" s="34">
        <v>7200.4867600000016</v>
      </c>
      <c r="AQ1410" s="34">
        <v>10392.61</v>
      </c>
      <c r="AR1410" s="34">
        <v>-38349</v>
      </c>
      <c r="AS1410" s="34">
        <v>0</v>
      </c>
    </row>
    <row r="1411" spans="2:45" s="1" customFormat="1" ht="14.25" x14ac:dyDescent="0.2">
      <c r="B1411" s="31" t="s">
        <v>4794</v>
      </c>
      <c r="C1411" s="32" t="s">
        <v>3380</v>
      </c>
      <c r="D1411" s="31" t="s">
        <v>3381</v>
      </c>
      <c r="E1411" s="31" t="s">
        <v>13</v>
      </c>
      <c r="F1411" s="31" t="s">
        <v>11</v>
      </c>
      <c r="G1411" s="31" t="s">
        <v>19</v>
      </c>
      <c r="H1411" s="31" t="s">
        <v>29</v>
      </c>
      <c r="I1411" s="31" t="s">
        <v>10</v>
      </c>
      <c r="J1411" s="31" t="s">
        <v>12</v>
      </c>
      <c r="K1411" s="31" t="s">
        <v>3382</v>
      </c>
      <c r="L1411" s="33">
        <v>1363</v>
      </c>
      <c r="M1411" s="150">
        <v>38593.955094999998</v>
      </c>
      <c r="N1411" s="34">
        <v>-26362</v>
      </c>
      <c r="O1411" s="34">
        <v>9485.3371322899748</v>
      </c>
      <c r="P1411" s="30">
        <v>29360.350604499996</v>
      </c>
      <c r="Q1411" s="35">
        <v>2172.8798790000001</v>
      </c>
      <c r="R1411" s="36">
        <v>0</v>
      </c>
      <c r="S1411" s="36">
        <v>844.7772937146101</v>
      </c>
      <c r="T1411" s="36">
        <v>1881.2227062853899</v>
      </c>
      <c r="U1411" s="37">
        <v>2726.01469996381</v>
      </c>
      <c r="V1411" s="38">
        <v>4898.8945789638101</v>
      </c>
      <c r="W1411" s="34">
        <v>34259.245183463805</v>
      </c>
      <c r="X1411" s="34">
        <v>1583.9574257146087</v>
      </c>
      <c r="Y1411" s="33">
        <v>32675.287757749196</v>
      </c>
      <c r="Z1411" s="144">
        <v>0</v>
      </c>
      <c r="AA1411" s="34">
        <v>1404.3267078092736</v>
      </c>
      <c r="AB1411" s="34">
        <v>6468.3688543184044</v>
      </c>
      <c r="AC1411" s="34">
        <v>11346.869999999999</v>
      </c>
      <c r="AD1411" s="34">
        <v>0</v>
      </c>
      <c r="AE1411" s="34">
        <v>0</v>
      </c>
      <c r="AF1411" s="34">
        <v>19219.565562127675</v>
      </c>
      <c r="AG1411" s="136">
        <v>22397</v>
      </c>
      <c r="AH1411" s="34">
        <v>26256.395509499998</v>
      </c>
      <c r="AI1411" s="34">
        <v>0</v>
      </c>
      <c r="AJ1411" s="34">
        <v>3859.3955095000001</v>
      </c>
      <c r="AK1411" s="34">
        <v>3859.3955095000001</v>
      </c>
      <c r="AL1411" s="34">
        <v>22397</v>
      </c>
      <c r="AM1411" s="34">
        <v>22397</v>
      </c>
      <c r="AN1411" s="34">
        <v>0</v>
      </c>
      <c r="AO1411" s="34">
        <v>29360.350604499996</v>
      </c>
      <c r="AP1411" s="34">
        <v>25500.955094999998</v>
      </c>
      <c r="AQ1411" s="34">
        <v>3859.3955094999983</v>
      </c>
      <c r="AR1411" s="34">
        <v>-26362</v>
      </c>
      <c r="AS1411" s="34">
        <v>0</v>
      </c>
    </row>
    <row r="1412" spans="2:45" s="1" customFormat="1" ht="14.25" x14ac:dyDescent="0.2">
      <c r="B1412" s="31" t="s">
        <v>4794</v>
      </c>
      <c r="C1412" s="32" t="s">
        <v>228</v>
      </c>
      <c r="D1412" s="31" t="s">
        <v>229</v>
      </c>
      <c r="E1412" s="31" t="s">
        <v>13</v>
      </c>
      <c r="F1412" s="31" t="s">
        <v>11</v>
      </c>
      <c r="G1412" s="31" t="s">
        <v>19</v>
      </c>
      <c r="H1412" s="31" t="s">
        <v>29</v>
      </c>
      <c r="I1412" s="31" t="s">
        <v>10</v>
      </c>
      <c r="J1412" s="31" t="s">
        <v>12</v>
      </c>
      <c r="K1412" s="31" t="s">
        <v>230</v>
      </c>
      <c r="L1412" s="33">
        <v>3679</v>
      </c>
      <c r="M1412" s="150">
        <v>98630.987307000003</v>
      </c>
      <c r="N1412" s="34">
        <v>-139703</v>
      </c>
      <c r="O1412" s="34">
        <v>65056.938377898878</v>
      </c>
      <c r="P1412" s="30">
        <v>41634.987307000003</v>
      </c>
      <c r="Q1412" s="35">
        <v>18162.828856</v>
      </c>
      <c r="R1412" s="36">
        <v>0</v>
      </c>
      <c r="S1412" s="36">
        <v>7633.8870697172179</v>
      </c>
      <c r="T1412" s="36">
        <v>9737.2929114206927</v>
      </c>
      <c r="U1412" s="37">
        <v>17371.273655282097</v>
      </c>
      <c r="V1412" s="38">
        <v>35534.102511282093</v>
      </c>
      <c r="W1412" s="34">
        <v>77169.089818282097</v>
      </c>
      <c r="X1412" s="34">
        <v>26252.311656616097</v>
      </c>
      <c r="Y1412" s="33">
        <v>50916.778161666</v>
      </c>
      <c r="Z1412" s="144">
        <v>0</v>
      </c>
      <c r="AA1412" s="34">
        <v>3961.8411122783855</v>
      </c>
      <c r="AB1412" s="34">
        <v>28398.601329398192</v>
      </c>
      <c r="AC1412" s="34">
        <v>15421.31</v>
      </c>
      <c r="AD1412" s="34">
        <v>1799</v>
      </c>
      <c r="AE1412" s="34">
        <v>153.18</v>
      </c>
      <c r="AF1412" s="34">
        <v>49733.932441676574</v>
      </c>
      <c r="AG1412" s="136">
        <v>93481</v>
      </c>
      <c r="AH1412" s="34">
        <v>93481</v>
      </c>
      <c r="AI1412" s="34">
        <v>10526</v>
      </c>
      <c r="AJ1412" s="34">
        <v>10526</v>
      </c>
      <c r="AK1412" s="34">
        <v>0</v>
      </c>
      <c r="AL1412" s="34">
        <v>82955</v>
      </c>
      <c r="AM1412" s="34">
        <v>82955</v>
      </c>
      <c r="AN1412" s="34">
        <v>0</v>
      </c>
      <c r="AO1412" s="34">
        <v>41634.987307000003</v>
      </c>
      <c r="AP1412" s="34">
        <v>41634.987307000003</v>
      </c>
      <c r="AQ1412" s="34">
        <v>0</v>
      </c>
      <c r="AR1412" s="34">
        <v>-139703</v>
      </c>
      <c r="AS1412" s="34">
        <v>0</v>
      </c>
    </row>
    <row r="1413" spans="2:45" s="1" customFormat="1" ht="14.25" x14ac:dyDescent="0.2">
      <c r="B1413" s="31" t="s">
        <v>4794</v>
      </c>
      <c r="C1413" s="32" t="s">
        <v>1052</v>
      </c>
      <c r="D1413" s="31" t="s">
        <v>1053</v>
      </c>
      <c r="E1413" s="31" t="s">
        <v>13</v>
      </c>
      <c r="F1413" s="31" t="s">
        <v>11</v>
      </c>
      <c r="G1413" s="31" t="s">
        <v>19</v>
      </c>
      <c r="H1413" s="31" t="s">
        <v>29</v>
      </c>
      <c r="I1413" s="31" t="s">
        <v>10</v>
      </c>
      <c r="J1413" s="31" t="s">
        <v>14</v>
      </c>
      <c r="K1413" s="31" t="s">
        <v>1054</v>
      </c>
      <c r="L1413" s="33">
        <v>5681</v>
      </c>
      <c r="M1413" s="150">
        <v>200229.739653</v>
      </c>
      <c r="N1413" s="34">
        <v>-178900.22</v>
      </c>
      <c r="O1413" s="34">
        <v>139128.10392087619</v>
      </c>
      <c r="P1413" s="30">
        <v>88975.252653000003</v>
      </c>
      <c r="Q1413" s="35">
        <v>21351.024633000001</v>
      </c>
      <c r="R1413" s="36">
        <v>0</v>
      </c>
      <c r="S1413" s="36">
        <v>14140.92586400543</v>
      </c>
      <c r="T1413" s="36">
        <v>33483.784057061923</v>
      </c>
      <c r="U1413" s="37">
        <v>47624.96673746952</v>
      </c>
      <c r="V1413" s="38">
        <v>68975.991370469521</v>
      </c>
      <c r="W1413" s="34">
        <v>157951.24402346951</v>
      </c>
      <c r="X1413" s="34">
        <v>67689.372760881612</v>
      </c>
      <c r="Y1413" s="33">
        <v>90261.871262587898</v>
      </c>
      <c r="Z1413" s="144">
        <v>0</v>
      </c>
      <c r="AA1413" s="34">
        <v>4139.3023679065518</v>
      </c>
      <c r="AB1413" s="34">
        <v>32225.72890351338</v>
      </c>
      <c r="AC1413" s="34">
        <v>23813.119999999999</v>
      </c>
      <c r="AD1413" s="34">
        <v>1431.4777512850001</v>
      </c>
      <c r="AE1413" s="34">
        <v>62.1</v>
      </c>
      <c r="AF1413" s="34">
        <v>61671.729022704931</v>
      </c>
      <c r="AG1413" s="136">
        <v>0</v>
      </c>
      <c r="AH1413" s="34">
        <v>69634.733000000007</v>
      </c>
      <c r="AI1413" s="34">
        <v>0</v>
      </c>
      <c r="AJ1413" s="34">
        <v>7183.5</v>
      </c>
      <c r="AK1413" s="34">
        <v>7183.5</v>
      </c>
      <c r="AL1413" s="34">
        <v>0</v>
      </c>
      <c r="AM1413" s="34">
        <v>62451.233</v>
      </c>
      <c r="AN1413" s="34">
        <v>62451.233</v>
      </c>
      <c r="AO1413" s="34">
        <v>88975.252653000003</v>
      </c>
      <c r="AP1413" s="34">
        <v>19340.519652999996</v>
      </c>
      <c r="AQ1413" s="34">
        <v>69634.733000000007</v>
      </c>
      <c r="AR1413" s="34">
        <v>-178900.22</v>
      </c>
      <c r="AS1413" s="34">
        <v>0</v>
      </c>
    </row>
    <row r="1414" spans="2:45" s="1" customFormat="1" ht="14.25" x14ac:dyDescent="0.2">
      <c r="B1414" s="31" t="s">
        <v>4794</v>
      </c>
      <c r="C1414" s="32" t="s">
        <v>4119</v>
      </c>
      <c r="D1414" s="31" t="s">
        <v>4120</v>
      </c>
      <c r="E1414" s="31" t="s">
        <v>13</v>
      </c>
      <c r="F1414" s="31" t="s">
        <v>11</v>
      </c>
      <c r="G1414" s="31" t="s">
        <v>19</v>
      </c>
      <c r="H1414" s="31" t="s">
        <v>29</v>
      </c>
      <c r="I1414" s="31" t="s">
        <v>10</v>
      </c>
      <c r="J1414" s="31" t="s">
        <v>15</v>
      </c>
      <c r="K1414" s="31" t="s">
        <v>4121</v>
      </c>
      <c r="L1414" s="33">
        <v>21416</v>
      </c>
      <c r="M1414" s="150">
        <v>829830.11416599993</v>
      </c>
      <c r="N1414" s="34">
        <v>-244161.09999999998</v>
      </c>
      <c r="O1414" s="34">
        <v>184225.36147517248</v>
      </c>
      <c r="P1414" s="30">
        <v>607392.01416599995</v>
      </c>
      <c r="Q1414" s="35">
        <v>79637.089559999993</v>
      </c>
      <c r="R1414" s="36">
        <v>0</v>
      </c>
      <c r="S1414" s="36">
        <v>48312.173819447125</v>
      </c>
      <c r="T1414" s="36">
        <v>-296.16144700374571</v>
      </c>
      <c r="U1414" s="37">
        <v>48016.271298945278</v>
      </c>
      <c r="V1414" s="38">
        <v>127653.36085894526</v>
      </c>
      <c r="W1414" s="34">
        <v>735045.37502494524</v>
      </c>
      <c r="X1414" s="34">
        <v>90585.325911447057</v>
      </c>
      <c r="Y1414" s="33">
        <v>644460.04911349819</v>
      </c>
      <c r="Z1414" s="144">
        <v>0</v>
      </c>
      <c r="AA1414" s="34">
        <v>44985.840221265986</v>
      </c>
      <c r="AB1414" s="34">
        <v>197864.05914688922</v>
      </c>
      <c r="AC1414" s="34">
        <v>89769.73</v>
      </c>
      <c r="AD1414" s="34">
        <v>16410.586024525401</v>
      </c>
      <c r="AE1414" s="34">
        <v>977.63</v>
      </c>
      <c r="AF1414" s="34">
        <v>350007.84539268061</v>
      </c>
      <c r="AG1414" s="136">
        <v>369034</v>
      </c>
      <c r="AH1414" s="34">
        <v>369034</v>
      </c>
      <c r="AI1414" s="34">
        <v>31014</v>
      </c>
      <c r="AJ1414" s="34">
        <v>31014</v>
      </c>
      <c r="AK1414" s="34">
        <v>0</v>
      </c>
      <c r="AL1414" s="34">
        <v>338020</v>
      </c>
      <c r="AM1414" s="34">
        <v>338020</v>
      </c>
      <c r="AN1414" s="34">
        <v>0</v>
      </c>
      <c r="AO1414" s="34">
        <v>607392.01416599995</v>
      </c>
      <c r="AP1414" s="34">
        <v>607392.01416599995</v>
      </c>
      <c r="AQ1414" s="34">
        <v>0</v>
      </c>
      <c r="AR1414" s="34">
        <v>-244161.09999999998</v>
      </c>
      <c r="AS1414" s="34">
        <v>0</v>
      </c>
    </row>
    <row r="1415" spans="2:45" s="1" customFormat="1" ht="14.25" x14ac:dyDescent="0.2">
      <c r="B1415" s="31" t="s">
        <v>4794</v>
      </c>
      <c r="C1415" s="32" t="s">
        <v>1797</v>
      </c>
      <c r="D1415" s="31" t="s">
        <v>1798</v>
      </c>
      <c r="E1415" s="31" t="s">
        <v>13</v>
      </c>
      <c r="F1415" s="31" t="s">
        <v>11</v>
      </c>
      <c r="G1415" s="31" t="s">
        <v>19</v>
      </c>
      <c r="H1415" s="31" t="s">
        <v>29</v>
      </c>
      <c r="I1415" s="31" t="s">
        <v>10</v>
      </c>
      <c r="J1415" s="31" t="s">
        <v>21</v>
      </c>
      <c r="K1415" s="31" t="s">
        <v>1799</v>
      </c>
      <c r="L1415" s="33">
        <v>652</v>
      </c>
      <c r="M1415" s="150">
        <v>28436.056834000003</v>
      </c>
      <c r="N1415" s="34">
        <v>-4641.6000000000004</v>
      </c>
      <c r="O1415" s="34">
        <v>1256.1724177843471</v>
      </c>
      <c r="P1415" s="30">
        <v>24909.368834000004</v>
      </c>
      <c r="Q1415" s="35">
        <v>1370.3942119999999</v>
      </c>
      <c r="R1415" s="36">
        <v>0</v>
      </c>
      <c r="S1415" s="36">
        <v>504.98261142876532</v>
      </c>
      <c r="T1415" s="36">
        <v>799.01738857123473</v>
      </c>
      <c r="U1415" s="37">
        <v>1304.0070318242144</v>
      </c>
      <c r="V1415" s="38">
        <v>2674.4012438242144</v>
      </c>
      <c r="W1415" s="34">
        <v>27583.770077824218</v>
      </c>
      <c r="X1415" s="34">
        <v>946.84239642876491</v>
      </c>
      <c r="Y1415" s="33">
        <v>26636.927681395453</v>
      </c>
      <c r="Z1415" s="144">
        <v>0</v>
      </c>
      <c r="AA1415" s="34">
        <v>538.08560976513922</v>
      </c>
      <c r="AB1415" s="34">
        <v>5802.0025001028398</v>
      </c>
      <c r="AC1415" s="34">
        <v>8289.84</v>
      </c>
      <c r="AD1415" s="34">
        <v>856.28537359999996</v>
      </c>
      <c r="AE1415" s="34">
        <v>1331.67</v>
      </c>
      <c r="AF1415" s="34">
        <v>16817.88348346798</v>
      </c>
      <c r="AG1415" s="136">
        <v>3309</v>
      </c>
      <c r="AH1415" s="34">
        <v>8349.9120000000003</v>
      </c>
      <c r="AI1415" s="34">
        <v>0</v>
      </c>
      <c r="AJ1415" s="34">
        <v>1972.7</v>
      </c>
      <c r="AK1415" s="34">
        <v>1972.7</v>
      </c>
      <c r="AL1415" s="34">
        <v>3309</v>
      </c>
      <c r="AM1415" s="34">
        <v>6377.2119999999995</v>
      </c>
      <c r="AN1415" s="34">
        <v>3068.2119999999995</v>
      </c>
      <c r="AO1415" s="34">
        <v>24909.368834000004</v>
      </c>
      <c r="AP1415" s="34">
        <v>19868.456834000004</v>
      </c>
      <c r="AQ1415" s="34">
        <v>5040.9120000000003</v>
      </c>
      <c r="AR1415" s="34">
        <v>-6251</v>
      </c>
      <c r="AS1415" s="34">
        <v>1609.3999999999996</v>
      </c>
    </row>
    <row r="1416" spans="2:45" s="1" customFormat="1" ht="14.25" x14ac:dyDescent="0.2">
      <c r="B1416" s="31" t="s">
        <v>4794</v>
      </c>
      <c r="C1416" s="32" t="s">
        <v>3862</v>
      </c>
      <c r="D1416" s="31" t="s">
        <v>3863</v>
      </c>
      <c r="E1416" s="31" t="s">
        <v>13</v>
      </c>
      <c r="F1416" s="31" t="s">
        <v>11</v>
      </c>
      <c r="G1416" s="31" t="s">
        <v>19</v>
      </c>
      <c r="H1416" s="31" t="s">
        <v>29</v>
      </c>
      <c r="I1416" s="31" t="s">
        <v>10</v>
      </c>
      <c r="J1416" s="31" t="s">
        <v>16</v>
      </c>
      <c r="K1416" s="31" t="s">
        <v>3864</v>
      </c>
      <c r="L1416" s="33">
        <v>14370</v>
      </c>
      <c r="M1416" s="150">
        <v>1233049.4833480001</v>
      </c>
      <c r="N1416" s="34">
        <v>-1180093.99</v>
      </c>
      <c r="O1416" s="34">
        <v>992173.61713344464</v>
      </c>
      <c r="P1416" s="30">
        <v>143327.39334800013</v>
      </c>
      <c r="Q1416" s="35">
        <v>75786.518358000001</v>
      </c>
      <c r="R1416" s="36">
        <v>0</v>
      </c>
      <c r="S1416" s="36">
        <v>26219.063906295778</v>
      </c>
      <c r="T1416" s="36">
        <v>664801.11854929989</v>
      </c>
      <c r="U1416" s="37">
        <v>691023.90878416284</v>
      </c>
      <c r="V1416" s="38">
        <v>766810.42714216281</v>
      </c>
      <c r="W1416" s="34">
        <v>910137.82049016294</v>
      </c>
      <c r="X1416" s="34">
        <v>845162.13116974034</v>
      </c>
      <c r="Y1416" s="33">
        <v>64975.689320422593</v>
      </c>
      <c r="Z1416" s="144">
        <v>0</v>
      </c>
      <c r="AA1416" s="34">
        <v>37112.676068868503</v>
      </c>
      <c r="AB1416" s="34">
        <v>154552.60577147963</v>
      </c>
      <c r="AC1416" s="34">
        <v>60234.92</v>
      </c>
      <c r="AD1416" s="34">
        <v>18816.239769997748</v>
      </c>
      <c r="AE1416" s="34">
        <v>1429.38</v>
      </c>
      <c r="AF1416" s="34">
        <v>272145.82161034591</v>
      </c>
      <c r="AG1416" s="136">
        <v>127878</v>
      </c>
      <c r="AH1416" s="34">
        <v>232061.9</v>
      </c>
      <c r="AI1416" s="34">
        <v>70112</v>
      </c>
      <c r="AJ1416" s="34">
        <v>70112</v>
      </c>
      <c r="AK1416" s="34">
        <v>0</v>
      </c>
      <c r="AL1416" s="34">
        <v>57766</v>
      </c>
      <c r="AM1416" s="34">
        <v>161949.9</v>
      </c>
      <c r="AN1416" s="34">
        <v>104183.9</v>
      </c>
      <c r="AO1416" s="34">
        <v>143327.39334800013</v>
      </c>
      <c r="AP1416" s="34">
        <v>39143.493348000135</v>
      </c>
      <c r="AQ1416" s="34">
        <v>104183.9</v>
      </c>
      <c r="AR1416" s="34">
        <v>-1180093.99</v>
      </c>
      <c r="AS1416" s="34">
        <v>0</v>
      </c>
    </row>
    <row r="1417" spans="2:45" s="1" customFormat="1" ht="14.25" x14ac:dyDescent="0.2">
      <c r="B1417" s="31" t="s">
        <v>4794</v>
      </c>
      <c r="C1417" s="32" t="s">
        <v>4778</v>
      </c>
      <c r="D1417" s="31" t="s">
        <v>4779</v>
      </c>
      <c r="E1417" s="31" t="s">
        <v>13</v>
      </c>
      <c r="F1417" s="31" t="s">
        <v>11</v>
      </c>
      <c r="G1417" s="31" t="s">
        <v>19</v>
      </c>
      <c r="H1417" s="31" t="s">
        <v>29</v>
      </c>
      <c r="I1417" s="31" t="s">
        <v>10</v>
      </c>
      <c r="J1417" s="31" t="s">
        <v>21</v>
      </c>
      <c r="K1417" s="31" t="s">
        <v>4780</v>
      </c>
      <c r="L1417" s="33">
        <v>554</v>
      </c>
      <c r="M1417" s="150">
        <v>11945.638956999999</v>
      </c>
      <c r="N1417" s="34">
        <v>10621</v>
      </c>
      <c r="O1417" s="34">
        <v>0</v>
      </c>
      <c r="P1417" s="30">
        <v>24027.312956999998</v>
      </c>
      <c r="Q1417" s="35">
        <v>628.23714399999994</v>
      </c>
      <c r="R1417" s="36">
        <v>0</v>
      </c>
      <c r="S1417" s="36">
        <v>717.85246971456138</v>
      </c>
      <c r="T1417" s="36">
        <v>390.14753028543862</v>
      </c>
      <c r="U1417" s="37">
        <v>1108.005974893581</v>
      </c>
      <c r="V1417" s="38">
        <v>1736.2431188935809</v>
      </c>
      <c r="W1417" s="34">
        <v>25763.556075893579</v>
      </c>
      <c r="X1417" s="34">
        <v>1345.973380714564</v>
      </c>
      <c r="Y1417" s="33">
        <v>24417.582695179015</v>
      </c>
      <c r="Z1417" s="144">
        <v>61.963346066994731</v>
      </c>
      <c r="AA1417" s="34">
        <v>553.51204212128414</v>
      </c>
      <c r="AB1417" s="34">
        <v>2652.4754321336513</v>
      </c>
      <c r="AC1417" s="34">
        <v>2322.21</v>
      </c>
      <c r="AD1417" s="34">
        <v>0</v>
      </c>
      <c r="AE1417" s="34">
        <v>0</v>
      </c>
      <c r="AF1417" s="34">
        <v>5590.1608203219303</v>
      </c>
      <c r="AG1417" s="136">
        <v>0</v>
      </c>
      <c r="AH1417" s="34">
        <v>5418.6739999999991</v>
      </c>
      <c r="AI1417" s="34">
        <v>0</v>
      </c>
      <c r="AJ1417" s="34">
        <v>0</v>
      </c>
      <c r="AK1417" s="34">
        <v>0</v>
      </c>
      <c r="AL1417" s="34">
        <v>0</v>
      </c>
      <c r="AM1417" s="34">
        <v>5418.6739999999991</v>
      </c>
      <c r="AN1417" s="34">
        <v>5418.6739999999991</v>
      </c>
      <c r="AO1417" s="34">
        <v>24027.312956999998</v>
      </c>
      <c r="AP1417" s="34">
        <v>18608.638956999999</v>
      </c>
      <c r="AQ1417" s="34">
        <v>5418.6739999999991</v>
      </c>
      <c r="AR1417" s="34">
        <v>3971</v>
      </c>
      <c r="AS1417" s="34">
        <v>6650</v>
      </c>
    </row>
    <row r="1418" spans="2:45" s="1" customFormat="1" ht="14.25" x14ac:dyDescent="0.2">
      <c r="B1418" s="31" t="s">
        <v>4794</v>
      </c>
      <c r="C1418" s="32" t="s">
        <v>4077</v>
      </c>
      <c r="D1418" s="31" t="s">
        <v>4078</v>
      </c>
      <c r="E1418" s="31" t="s">
        <v>13</v>
      </c>
      <c r="F1418" s="31" t="s">
        <v>11</v>
      </c>
      <c r="G1418" s="31" t="s">
        <v>19</v>
      </c>
      <c r="H1418" s="31" t="s">
        <v>29</v>
      </c>
      <c r="I1418" s="31" t="s">
        <v>10</v>
      </c>
      <c r="J1418" s="31" t="s">
        <v>12</v>
      </c>
      <c r="K1418" s="31" t="s">
        <v>4079</v>
      </c>
      <c r="L1418" s="33">
        <v>1301</v>
      </c>
      <c r="M1418" s="150">
        <v>36026.579974</v>
      </c>
      <c r="N1418" s="34">
        <v>-46381</v>
      </c>
      <c r="O1418" s="34">
        <v>13664.93525756975</v>
      </c>
      <c r="P1418" s="30">
        <v>26783.079974</v>
      </c>
      <c r="Q1418" s="35">
        <v>1259.1037160000001</v>
      </c>
      <c r="R1418" s="36">
        <v>0</v>
      </c>
      <c r="S1418" s="36">
        <v>0</v>
      </c>
      <c r="T1418" s="36">
        <v>2602</v>
      </c>
      <c r="U1418" s="37">
        <v>2602.0140312934091</v>
      </c>
      <c r="V1418" s="38">
        <v>3861.1177472934091</v>
      </c>
      <c r="W1418" s="34">
        <v>30644.197721293411</v>
      </c>
      <c r="X1418" s="34">
        <v>-3.6379800000000002E-12</v>
      </c>
      <c r="Y1418" s="33">
        <v>30644.197721293414</v>
      </c>
      <c r="Z1418" s="144">
        <v>0</v>
      </c>
      <c r="AA1418" s="34">
        <v>1262.8350282431506</v>
      </c>
      <c r="AB1418" s="34">
        <v>8370.5237006602292</v>
      </c>
      <c r="AC1418" s="34">
        <v>5453.42</v>
      </c>
      <c r="AD1418" s="34">
        <v>974</v>
      </c>
      <c r="AE1418" s="34">
        <v>0</v>
      </c>
      <c r="AF1418" s="34">
        <v>16060.77872890338</v>
      </c>
      <c r="AG1418" s="136">
        <v>53618</v>
      </c>
      <c r="AH1418" s="34">
        <v>55403.5</v>
      </c>
      <c r="AI1418" s="34">
        <v>0</v>
      </c>
      <c r="AJ1418" s="34">
        <v>1785.5</v>
      </c>
      <c r="AK1418" s="34">
        <v>1785.5</v>
      </c>
      <c r="AL1418" s="34">
        <v>53618</v>
      </c>
      <c r="AM1418" s="34">
        <v>53618</v>
      </c>
      <c r="AN1418" s="34">
        <v>0</v>
      </c>
      <c r="AO1418" s="34">
        <v>26783.079974</v>
      </c>
      <c r="AP1418" s="34">
        <v>24997.579974</v>
      </c>
      <c r="AQ1418" s="34">
        <v>1785.5</v>
      </c>
      <c r="AR1418" s="34">
        <v>-46381</v>
      </c>
      <c r="AS1418" s="34">
        <v>0</v>
      </c>
    </row>
    <row r="1419" spans="2:45" s="1" customFormat="1" ht="14.25" x14ac:dyDescent="0.2">
      <c r="B1419" s="31" t="s">
        <v>4794</v>
      </c>
      <c r="C1419" s="32" t="s">
        <v>2323</v>
      </c>
      <c r="D1419" s="31" t="s">
        <v>2324</v>
      </c>
      <c r="E1419" s="31" t="s">
        <v>13</v>
      </c>
      <c r="F1419" s="31" t="s">
        <v>11</v>
      </c>
      <c r="G1419" s="31" t="s">
        <v>19</v>
      </c>
      <c r="H1419" s="31" t="s">
        <v>29</v>
      </c>
      <c r="I1419" s="31" t="s">
        <v>10</v>
      </c>
      <c r="J1419" s="31" t="s">
        <v>12</v>
      </c>
      <c r="K1419" s="31" t="s">
        <v>2325</v>
      </c>
      <c r="L1419" s="33">
        <v>1938</v>
      </c>
      <c r="M1419" s="150">
        <v>116272.207656</v>
      </c>
      <c r="N1419" s="34">
        <v>-52409.84</v>
      </c>
      <c r="O1419" s="34">
        <v>27772.750456754224</v>
      </c>
      <c r="P1419" s="30">
        <v>103426.5884216</v>
      </c>
      <c r="Q1419" s="35">
        <v>2649.4276829999999</v>
      </c>
      <c r="R1419" s="36">
        <v>0</v>
      </c>
      <c r="S1419" s="36">
        <v>778.62749485744189</v>
      </c>
      <c r="T1419" s="36">
        <v>3097.3725051425581</v>
      </c>
      <c r="U1419" s="37">
        <v>3876.0209013425269</v>
      </c>
      <c r="V1419" s="38">
        <v>6525.4485843425264</v>
      </c>
      <c r="W1419" s="34">
        <v>109952.03700594252</v>
      </c>
      <c r="X1419" s="34">
        <v>1459.9265528574324</v>
      </c>
      <c r="Y1419" s="33">
        <v>108492.11045308509</v>
      </c>
      <c r="Z1419" s="144">
        <v>0</v>
      </c>
      <c r="AA1419" s="34">
        <v>3707.1391997538085</v>
      </c>
      <c r="AB1419" s="34">
        <v>12139.5181137606</v>
      </c>
      <c r="AC1419" s="34">
        <v>11673.06</v>
      </c>
      <c r="AD1419" s="34">
        <v>1331.5</v>
      </c>
      <c r="AE1419" s="34">
        <v>785.79</v>
      </c>
      <c r="AF1419" s="34">
        <v>29637.007313514408</v>
      </c>
      <c r="AG1419" s="136">
        <v>36889</v>
      </c>
      <c r="AH1419" s="34">
        <v>48516.220765600003</v>
      </c>
      <c r="AI1419" s="34">
        <v>0</v>
      </c>
      <c r="AJ1419" s="34">
        <v>11627.220765600001</v>
      </c>
      <c r="AK1419" s="34">
        <v>11627.220765600001</v>
      </c>
      <c r="AL1419" s="34">
        <v>36889</v>
      </c>
      <c r="AM1419" s="34">
        <v>36889</v>
      </c>
      <c r="AN1419" s="34">
        <v>0</v>
      </c>
      <c r="AO1419" s="34">
        <v>103426.5884216</v>
      </c>
      <c r="AP1419" s="34">
        <v>91799.367656000002</v>
      </c>
      <c r="AQ1419" s="34">
        <v>11627.220765599996</v>
      </c>
      <c r="AR1419" s="34">
        <v>-52409.84</v>
      </c>
      <c r="AS1419" s="34">
        <v>0</v>
      </c>
    </row>
    <row r="1420" spans="2:45" s="1" customFormat="1" ht="14.25" x14ac:dyDescent="0.2">
      <c r="B1420" s="31" t="s">
        <v>4794</v>
      </c>
      <c r="C1420" s="32" t="s">
        <v>3102</v>
      </c>
      <c r="D1420" s="31" t="s">
        <v>3103</v>
      </c>
      <c r="E1420" s="31" t="s">
        <v>13</v>
      </c>
      <c r="F1420" s="31" t="s">
        <v>11</v>
      </c>
      <c r="G1420" s="31" t="s">
        <v>19</v>
      </c>
      <c r="H1420" s="31" t="s">
        <v>29</v>
      </c>
      <c r="I1420" s="31" t="s">
        <v>10</v>
      </c>
      <c r="J1420" s="31" t="s">
        <v>14</v>
      </c>
      <c r="K1420" s="31" t="s">
        <v>3104</v>
      </c>
      <c r="L1420" s="33">
        <v>7641</v>
      </c>
      <c r="M1420" s="150">
        <v>162511.113553</v>
      </c>
      <c r="N1420" s="34">
        <v>-122393</v>
      </c>
      <c r="O1420" s="34">
        <v>47232.21802606924</v>
      </c>
      <c r="P1420" s="30">
        <v>57247.737908300012</v>
      </c>
      <c r="Q1420" s="35">
        <v>16895.391359000001</v>
      </c>
      <c r="R1420" s="36">
        <v>0</v>
      </c>
      <c r="S1420" s="36">
        <v>14389.823734862668</v>
      </c>
      <c r="T1420" s="36">
        <v>892.17626513733194</v>
      </c>
      <c r="U1420" s="37">
        <v>15282.082408234388</v>
      </c>
      <c r="V1420" s="38">
        <v>32177.473767234391</v>
      </c>
      <c r="W1420" s="34">
        <v>89425.211675534403</v>
      </c>
      <c r="X1420" s="34">
        <v>26980.919502862671</v>
      </c>
      <c r="Y1420" s="33">
        <v>62444.292172671732</v>
      </c>
      <c r="Z1420" s="144">
        <v>0</v>
      </c>
      <c r="AA1420" s="34">
        <v>9296.6254699737692</v>
      </c>
      <c r="AB1420" s="34">
        <v>36312.735621648579</v>
      </c>
      <c r="AC1420" s="34">
        <v>32028.880000000001</v>
      </c>
      <c r="AD1420" s="34">
        <v>4392.78</v>
      </c>
      <c r="AE1420" s="34">
        <v>510.75</v>
      </c>
      <c r="AF1420" s="34">
        <v>82541.771091622344</v>
      </c>
      <c r="AG1420" s="136">
        <v>11000</v>
      </c>
      <c r="AH1420" s="34">
        <v>100248.62435530001</v>
      </c>
      <c r="AI1420" s="34">
        <v>0</v>
      </c>
      <c r="AJ1420" s="34">
        <v>16251.111355300001</v>
      </c>
      <c r="AK1420" s="34">
        <v>16251.111355300001</v>
      </c>
      <c r="AL1420" s="34">
        <v>11000</v>
      </c>
      <c r="AM1420" s="34">
        <v>83997.513000000006</v>
      </c>
      <c r="AN1420" s="34">
        <v>72997.513000000006</v>
      </c>
      <c r="AO1420" s="34">
        <v>57247.737908300012</v>
      </c>
      <c r="AP1420" s="34">
        <v>-32000.886446999997</v>
      </c>
      <c r="AQ1420" s="34">
        <v>89248.624355300009</v>
      </c>
      <c r="AR1420" s="34">
        <v>-122393</v>
      </c>
      <c r="AS1420" s="34">
        <v>0</v>
      </c>
    </row>
    <row r="1421" spans="2:45" s="1" customFormat="1" ht="14.25" x14ac:dyDescent="0.2">
      <c r="B1421" s="31" t="s">
        <v>4794</v>
      </c>
      <c r="C1421" s="32" t="s">
        <v>4494</v>
      </c>
      <c r="D1421" s="31" t="s">
        <v>4495</v>
      </c>
      <c r="E1421" s="31" t="s">
        <v>13</v>
      </c>
      <c r="F1421" s="31" t="s">
        <v>11</v>
      </c>
      <c r="G1421" s="31" t="s">
        <v>19</v>
      </c>
      <c r="H1421" s="31" t="s">
        <v>29</v>
      </c>
      <c r="I1421" s="31" t="s">
        <v>10</v>
      </c>
      <c r="J1421" s="31" t="s">
        <v>14</v>
      </c>
      <c r="K1421" s="31" t="s">
        <v>4496</v>
      </c>
      <c r="L1421" s="33">
        <v>5063</v>
      </c>
      <c r="M1421" s="150">
        <v>193034.29025699999</v>
      </c>
      <c r="N1421" s="34">
        <v>-52238</v>
      </c>
      <c r="O1421" s="34">
        <v>34393.322337624792</v>
      </c>
      <c r="P1421" s="30">
        <v>74730.249256999989</v>
      </c>
      <c r="Q1421" s="35">
        <v>15924.762266</v>
      </c>
      <c r="R1421" s="36">
        <v>0</v>
      </c>
      <c r="S1421" s="36">
        <v>9223.6130262892566</v>
      </c>
      <c r="T1421" s="36">
        <v>902.3869737107434</v>
      </c>
      <c r="U1421" s="37">
        <v>10126.054604487726</v>
      </c>
      <c r="V1421" s="38">
        <v>26050.816870487724</v>
      </c>
      <c r="W1421" s="34">
        <v>100781.06612748772</v>
      </c>
      <c r="X1421" s="34">
        <v>17294.274424289251</v>
      </c>
      <c r="Y1421" s="33">
        <v>83486.791703198469</v>
      </c>
      <c r="Z1421" s="144">
        <v>0</v>
      </c>
      <c r="AA1421" s="34">
        <v>2337.3659621635434</v>
      </c>
      <c r="AB1421" s="34">
        <v>28236.166933204699</v>
      </c>
      <c r="AC1421" s="34">
        <v>21222.639999999999</v>
      </c>
      <c r="AD1421" s="34">
        <v>8408.0809732640191</v>
      </c>
      <c r="AE1421" s="34">
        <v>202.82</v>
      </c>
      <c r="AF1421" s="34">
        <v>60407.073868632258</v>
      </c>
      <c r="AG1421" s="136">
        <v>35653</v>
      </c>
      <c r="AH1421" s="34">
        <v>61487.959000000003</v>
      </c>
      <c r="AI1421" s="34">
        <v>1096</v>
      </c>
      <c r="AJ1421" s="34">
        <v>5830.4000000000005</v>
      </c>
      <c r="AK1421" s="34">
        <v>4734.4000000000005</v>
      </c>
      <c r="AL1421" s="34">
        <v>34557</v>
      </c>
      <c r="AM1421" s="34">
        <v>55657.559000000001</v>
      </c>
      <c r="AN1421" s="34">
        <v>21100.559000000001</v>
      </c>
      <c r="AO1421" s="34">
        <v>74730.249256999989</v>
      </c>
      <c r="AP1421" s="34">
        <v>48895.290256999993</v>
      </c>
      <c r="AQ1421" s="34">
        <v>25834.959000000003</v>
      </c>
      <c r="AR1421" s="34">
        <v>-52238</v>
      </c>
      <c r="AS1421" s="34">
        <v>0</v>
      </c>
    </row>
    <row r="1422" spans="2:45" s="1" customFormat="1" ht="14.25" x14ac:dyDescent="0.2">
      <c r="B1422" s="31" t="s">
        <v>4794</v>
      </c>
      <c r="C1422" s="32" t="s">
        <v>1136</v>
      </c>
      <c r="D1422" s="31" t="s">
        <v>1137</v>
      </c>
      <c r="E1422" s="31" t="s">
        <v>13</v>
      </c>
      <c r="F1422" s="31" t="s">
        <v>11</v>
      </c>
      <c r="G1422" s="31" t="s">
        <v>19</v>
      </c>
      <c r="H1422" s="31" t="s">
        <v>29</v>
      </c>
      <c r="I1422" s="31" t="s">
        <v>10</v>
      </c>
      <c r="J1422" s="31" t="s">
        <v>14</v>
      </c>
      <c r="K1422" s="31" t="s">
        <v>1138</v>
      </c>
      <c r="L1422" s="33">
        <v>5754</v>
      </c>
      <c r="M1422" s="150">
        <v>242406.15656899998</v>
      </c>
      <c r="N1422" s="34">
        <v>-54671</v>
      </c>
      <c r="O1422" s="34">
        <v>25399.370994844026</v>
      </c>
      <c r="P1422" s="30">
        <v>236091.49422589998</v>
      </c>
      <c r="Q1422" s="35">
        <v>18416.333091</v>
      </c>
      <c r="R1422" s="36">
        <v>0</v>
      </c>
      <c r="S1422" s="36">
        <v>10931.120128004197</v>
      </c>
      <c r="T1422" s="36">
        <v>576.87987199580311</v>
      </c>
      <c r="U1422" s="37">
        <v>11508.062056927192</v>
      </c>
      <c r="V1422" s="38">
        <v>29924.395147927193</v>
      </c>
      <c r="W1422" s="34">
        <v>266015.88937382714</v>
      </c>
      <c r="X1422" s="34">
        <v>20495.850240004191</v>
      </c>
      <c r="Y1422" s="33">
        <v>245520.03913382295</v>
      </c>
      <c r="Z1422" s="144">
        <v>0</v>
      </c>
      <c r="AA1422" s="34">
        <v>3078.9531495813708</v>
      </c>
      <c r="AB1422" s="34">
        <v>26762.212831164405</v>
      </c>
      <c r="AC1422" s="34">
        <v>24119.119999999999</v>
      </c>
      <c r="AD1422" s="34">
        <v>11643.092399982001</v>
      </c>
      <c r="AE1422" s="34">
        <v>0</v>
      </c>
      <c r="AF1422" s="34">
        <v>65603.37838072778</v>
      </c>
      <c r="AG1422" s="136">
        <v>29806</v>
      </c>
      <c r="AH1422" s="34">
        <v>87494.337656899996</v>
      </c>
      <c r="AI1422" s="34">
        <v>0</v>
      </c>
      <c r="AJ1422" s="34">
        <v>24240.615656900001</v>
      </c>
      <c r="AK1422" s="34">
        <v>24240.615656900001</v>
      </c>
      <c r="AL1422" s="34">
        <v>29806</v>
      </c>
      <c r="AM1422" s="34">
        <v>63253.722000000002</v>
      </c>
      <c r="AN1422" s="34">
        <v>33447.722000000002</v>
      </c>
      <c r="AO1422" s="34">
        <v>236091.49422589998</v>
      </c>
      <c r="AP1422" s="34">
        <v>178403.15656899998</v>
      </c>
      <c r="AQ1422" s="34">
        <v>57688.337656899996</v>
      </c>
      <c r="AR1422" s="34">
        <v>-54671</v>
      </c>
      <c r="AS1422" s="34">
        <v>0</v>
      </c>
    </row>
    <row r="1423" spans="2:45" s="1" customFormat="1" ht="14.25" x14ac:dyDescent="0.2">
      <c r="B1423" s="31" t="s">
        <v>4794</v>
      </c>
      <c r="C1423" s="32" t="s">
        <v>3617</v>
      </c>
      <c r="D1423" s="31" t="s">
        <v>3618</v>
      </c>
      <c r="E1423" s="31" t="s">
        <v>13</v>
      </c>
      <c r="F1423" s="31" t="s">
        <v>11</v>
      </c>
      <c r="G1423" s="31" t="s">
        <v>19</v>
      </c>
      <c r="H1423" s="31" t="s">
        <v>29</v>
      </c>
      <c r="I1423" s="31" t="s">
        <v>10</v>
      </c>
      <c r="J1423" s="31" t="s">
        <v>21</v>
      </c>
      <c r="K1423" s="31" t="s">
        <v>3619</v>
      </c>
      <c r="L1423" s="33">
        <v>812</v>
      </c>
      <c r="M1423" s="150">
        <v>16213.000092999999</v>
      </c>
      <c r="N1423" s="34">
        <v>6607</v>
      </c>
      <c r="O1423" s="34">
        <v>0</v>
      </c>
      <c r="P1423" s="30">
        <v>22019.172092999997</v>
      </c>
      <c r="Q1423" s="35">
        <v>1754.0942050000001</v>
      </c>
      <c r="R1423" s="36">
        <v>0</v>
      </c>
      <c r="S1423" s="36">
        <v>1216.9833508576103</v>
      </c>
      <c r="T1423" s="36">
        <v>407.01664914238972</v>
      </c>
      <c r="U1423" s="37">
        <v>1624.0087574252484</v>
      </c>
      <c r="V1423" s="38">
        <v>3378.1029624252487</v>
      </c>
      <c r="W1423" s="34">
        <v>25397.275055425245</v>
      </c>
      <c r="X1423" s="34">
        <v>2281.8437828576098</v>
      </c>
      <c r="Y1423" s="33">
        <v>23115.431272567635</v>
      </c>
      <c r="Z1423" s="144">
        <v>0</v>
      </c>
      <c r="AA1423" s="34">
        <v>2510.7666029552065</v>
      </c>
      <c r="AB1423" s="34">
        <v>4536.0867773399586</v>
      </c>
      <c r="AC1423" s="34">
        <v>3403.67</v>
      </c>
      <c r="AD1423" s="34">
        <v>305.0104487708</v>
      </c>
      <c r="AE1423" s="34">
        <v>0</v>
      </c>
      <c r="AF1423" s="34">
        <v>10755.533829065966</v>
      </c>
      <c r="AG1423" s="136">
        <v>1000</v>
      </c>
      <c r="AH1423" s="34">
        <v>7942.1719999999987</v>
      </c>
      <c r="AI1423" s="34">
        <v>0</v>
      </c>
      <c r="AJ1423" s="34">
        <v>0</v>
      </c>
      <c r="AK1423" s="34">
        <v>0</v>
      </c>
      <c r="AL1423" s="34">
        <v>1000</v>
      </c>
      <c r="AM1423" s="34">
        <v>7942.1719999999987</v>
      </c>
      <c r="AN1423" s="34">
        <v>6942.1719999999987</v>
      </c>
      <c r="AO1423" s="34">
        <v>22019.172092999997</v>
      </c>
      <c r="AP1423" s="34">
        <v>15077.000092999999</v>
      </c>
      <c r="AQ1423" s="34">
        <v>6942.1719999999987</v>
      </c>
      <c r="AR1423" s="34">
        <v>6607</v>
      </c>
      <c r="AS1423" s="34">
        <v>0</v>
      </c>
    </row>
    <row r="1424" spans="2:45" s="1" customFormat="1" ht="14.25" x14ac:dyDescent="0.2">
      <c r="B1424" s="31" t="s">
        <v>4794</v>
      </c>
      <c r="C1424" s="32" t="s">
        <v>3093</v>
      </c>
      <c r="D1424" s="31" t="s">
        <v>3094</v>
      </c>
      <c r="E1424" s="31" t="s">
        <v>13</v>
      </c>
      <c r="F1424" s="31" t="s">
        <v>11</v>
      </c>
      <c r="G1424" s="31" t="s">
        <v>19</v>
      </c>
      <c r="H1424" s="31" t="s">
        <v>29</v>
      </c>
      <c r="I1424" s="31" t="s">
        <v>10</v>
      </c>
      <c r="J1424" s="31" t="s">
        <v>16</v>
      </c>
      <c r="K1424" s="31" t="s">
        <v>3095</v>
      </c>
      <c r="L1424" s="33">
        <v>10247</v>
      </c>
      <c r="M1424" s="150">
        <v>380023.342366</v>
      </c>
      <c r="N1424" s="34">
        <v>-83391</v>
      </c>
      <c r="O1424" s="34">
        <v>37716.399297266042</v>
      </c>
      <c r="P1424" s="30">
        <v>522481.84236599994</v>
      </c>
      <c r="Q1424" s="35">
        <v>32393.064186</v>
      </c>
      <c r="R1424" s="36">
        <v>0</v>
      </c>
      <c r="S1424" s="36">
        <v>15186.628963434405</v>
      </c>
      <c r="T1424" s="36">
        <v>5307.3710365655952</v>
      </c>
      <c r="U1424" s="37">
        <v>20494.110513961234</v>
      </c>
      <c r="V1424" s="38">
        <v>52887.174699961237</v>
      </c>
      <c r="W1424" s="34">
        <v>575369.01706596115</v>
      </c>
      <c r="X1424" s="34">
        <v>28474.929306434235</v>
      </c>
      <c r="Y1424" s="33">
        <v>546894.08775952691</v>
      </c>
      <c r="Z1424" s="144">
        <v>0</v>
      </c>
      <c r="AA1424" s="34">
        <v>14719.455688831045</v>
      </c>
      <c r="AB1424" s="34">
        <v>54924.420273336313</v>
      </c>
      <c r="AC1424" s="34">
        <v>42952.480000000003</v>
      </c>
      <c r="AD1424" s="34">
        <v>4812</v>
      </c>
      <c r="AE1424" s="34">
        <v>1711.17</v>
      </c>
      <c r="AF1424" s="34">
        <v>119119.52596216735</v>
      </c>
      <c r="AG1424" s="136">
        <v>253489</v>
      </c>
      <c r="AH1424" s="34">
        <v>254793.5</v>
      </c>
      <c r="AI1424" s="34">
        <v>12591</v>
      </c>
      <c r="AJ1424" s="34">
        <v>13895.5</v>
      </c>
      <c r="AK1424" s="34">
        <v>1304.5</v>
      </c>
      <c r="AL1424" s="34">
        <v>240898</v>
      </c>
      <c r="AM1424" s="34">
        <v>240898</v>
      </c>
      <c r="AN1424" s="34">
        <v>0</v>
      </c>
      <c r="AO1424" s="34">
        <v>522481.84236599994</v>
      </c>
      <c r="AP1424" s="34">
        <v>521177.34236599994</v>
      </c>
      <c r="AQ1424" s="34">
        <v>1304.5</v>
      </c>
      <c r="AR1424" s="34">
        <v>-83391</v>
      </c>
      <c r="AS1424" s="34">
        <v>0</v>
      </c>
    </row>
    <row r="1425" spans="2:45" s="1" customFormat="1" ht="14.25" x14ac:dyDescent="0.2">
      <c r="B1425" s="31" t="s">
        <v>4794</v>
      </c>
      <c r="C1425" s="32" t="s">
        <v>3479</v>
      </c>
      <c r="D1425" s="31" t="s">
        <v>3480</v>
      </c>
      <c r="E1425" s="31" t="s">
        <v>13</v>
      </c>
      <c r="F1425" s="31" t="s">
        <v>11</v>
      </c>
      <c r="G1425" s="31" t="s">
        <v>19</v>
      </c>
      <c r="H1425" s="31" t="s">
        <v>29</v>
      </c>
      <c r="I1425" s="31" t="s">
        <v>10</v>
      </c>
      <c r="J1425" s="31" t="s">
        <v>12</v>
      </c>
      <c r="K1425" s="31" t="s">
        <v>3481</v>
      </c>
      <c r="L1425" s="33">
        <v>3811</v>
      </c>
      <c r="M1425" s="150">
        <v>94614.555654000011</v>
      </c>
      <c r="N1425" s="34">
        <v>-80422</v>
      </c>
      <c r="O1425" s="34">
        <v>56604.926777077068</v>
      </c>
      <c r="P1425" s="30">
        <v>97254.01121940001</v>
      </c>
      <c r="Q1425" s="35">
        <v>6617.352398</v>
      </c>
      <c r="R1425" s="36">
        <v>0</v>
      </c>
      <c r="S1425" s="36">
        <v>5346.8160834306254</v>
      </c>
      <c r="T1425" s="36">
        <v>2275.1839165693746</v>
      </c>
      <c r="U1425" s="37">
        <v>7622.0411016596336</v>
      </c>
      <c r="V1425" s="38">
        <v>14239.393499659633</v>
      </c>
      <c r="W1425" s="34">
        <v>111493.40471905965</v>
      </c>
      <c r="X1425" s="34">
        <v>10025.280156430614</v>
      </c>
      <c r="Y1425" s="33">
        <v>101468.12456262903</v>
      </c>
      <c r="Z1425" s="144">
        <v>0</v>
      </c>
      <c r="AA1425" s="34">
        <v>5625.8261802934376</v>
      </c>
      <c r="AB1425" s="34">
        <v>24928.138216712134</v>
      </c>
      <c r="AC1425" s="34">
        <v>17676.080000000002</v>
      </c>
      <c r="AD1425" s="34">
        <v>2304.6478271749997</v>
      </c>
      <c r="AE1425" s="34">
        <v>3249.07</v>
      </c>
      <c r="AF1425" s="34">
        <v>53783.762224180573</v>
      </c>
      <c r="AG1425" s="136">
        <v>97567</v>
      </c>
      <c r="AH1425" s="34">
        <v>107028.4555654</v>
      </c>
      <c r="AI1425" s="34">
        <v>0</v>
      </c>
      <c r="AJ1425" s="34">
        <v>9461.4555654000014</v>
      </c>
      <c r="AK1425" s="34">
        <v>9461.4555654000014</v>
      </c>
      <c r="AL1425" s="34">
        <v>97567</v>
      </c>
      <c r="AM1425" s="34">
        <v>97567</v>
      </c>
      <c r="AN1425" s="34">
        <v>0</v>
      </c>
      <c r="AO1425" s="34">
        <v>97254.01121940001</v>
      </c>
      <c r="AP1425" s="34">
        <v>87792.555654000011</v>
      </c>
      <c r="AQ1425" s="34">
        <v>9461.4555653999996</v>
      </c>
      <c r="AR1425" s="34">
        <v>-80422</v>
      </c>
      <c r="AS1425" s="34">
        <v>0</v>
      </c>
    </row>
    <row r="1426" spans="2:45" s="1" customFormat="1" ht="14.25" x14ac:dyDescent="0.2">
      <c r="B1426" s="31" t="s">
        <v>4794</v>
      </c>
      <c r="C1426" s="32" t="s">
        <v>4203</v>
      </c>
      <c r="D1426" s="31" t="s">
        <v>4204</v>
      </c>
      <c r="E1426" s="31" t="s">
        <v>13</v>
      </c>
      <c r="F1426" s="31" t="s">
        <v>11</v>
      </c>
      <c r="G1426" s="31" t="s">
        <v>19</v>
      </c>
      <c r="H1426" s="31" t="s">
        <v>29</v>
      </c>
      <c r="I1426" s="31" t="s">
        <v>10</v>
      </c>
      <c r="J1426" s="31" t="s">
        <v>12</v>
      </c>
      <c r="K1426" s="31" t="s">
        <v>4205</v>
      </c>
      <c r="L1426" s="33">
        <v>1905</v>
      </c>
      <c r="M1426" s="150">
        <v>77117.502398000011</v>
      </c>
      <c r="N1426" s="34">
        <v>-107112.4</v>
      </c>
      <c r="O1426" s="34">
        <v>51147.21959707528</v>
      </c>
      <c r="P1426" s="30">
        <v>-39117.09760199998</v>
      </c>
      <c r="Q1426" s="35">
        <v>8403.7547020000002</v>
      </c>
      <c r="R1426" s="36">
        <v>39117.09760199998</v>
      </c>
      <c r="S1426" s="36">
        <v>774.47703885744033</v>
      </c>
      <c r="T1426" s="36">
        <v>34308.776440222849</v>
      </c>
      <c r="U1426" s="37">
        <v>74200.751206713277</v>
      </c>
      <c r="V1426" s="38">
        <v>82604.505908713283</v>
      </c>
      <c r="W1426" s="34">
        <v>82604.505908713283</v>
      </c>
      <c r="X1426" s="34">
        <v>44873.276751932732</v>
      </c>
      <c r="Y1426" s="33">
        <v>37731.229156780551</v>
      </c>
      <c r="Z1426" s="144">
        <v>0</v>
      </c>
      <c r="AA1426" s="34">
        <v>812.42913819755643</v>
      </c>
      <c r="AB1426" s="34">
        <v>9905.780996685804</v>
      </c>
      <c r="AC1426" s="34">
        <v>38524.94</v>
      </c>
      <c r="AD1426" s="34">
        <v>624.5</v>
      </c>
      <c r="AE1426" s="34">
        <v>0</v>
      </c>
      <c r="AF1426" s="34">
        <v>49867.650134883363</v>
      </c>
      <c r="AG1426" s="136">
        <v>22066</v>
      </c>
      <c r="AH1426" s="34">
        <v>26062.799999999999</v>
      </c>
      <c r="AI1426" s="34">
        <v>0</v>
      </c>
      <c r="AJ1426" s="34">
        <v>3996.8</v>
      </c>
      <c r="AK1426" s="34">
        <v>3996.8</v>
      </c>
      <c r="AL1426" s="34">
        <v>22066</v>
      </c>
      <c r="AM1426" s="34">
        <v>22066</v>
      </c>
      <c r="AN1426" s="34">
        <v>0</v>
      </c>
      <c r="AO1426" s="34">
        <v>-39117.09760199998</v>
      </c>
      <c r="AP1426" s="34">
        <v>-43113.897601999983</v>
      </c>
      <c r="AQ1426" s="34">
        <v>3996.8000000000029</v>
      </c>
      <c r="AR1426" s="34">
        <v>-107112.4</v>
      </c>
      <c r="AS1426" s="34">
        <v>0</v>
      </c>
    </row>
    <row r="1427" spans="2:45" s="1" customFormat="1" ht="14.25" x14ac:dyDescent="0.2">
      <c r="B1427" s="31" t="s">
        <v>4794</v>
      </c>
      <c r="C1427" s="32" t="s">
        <v>974</v>
      </c>
      <c r="D1427" s="31" t="s">
        <v>975</v>
      </c>
      <c r="E1427" s="31" t="s">
        <v>13</v>
      </c>
      <c r="F1427" s="31" t="s">
        <v>11</v>
      </c>
      <c r="G1427" s="31" t="s">
        <v>19</v>
      </c>
      <c r="H1427" s="31" t="s">
        <v>29</v>
      </c>
      <c r="I1427" s="31" t="s">
        <v>10</v>
      </c>
      <c r="J1427" s="31" t="s">
        <v>12</v>
      </c>
      <c r="K1427" s="31" t="s">
        <v>976</v>
      </c>
      <c r="L1427" s="33">
        <v>4692</v>
      </c>
      <c r="M1427" s="150">
        <v>163742.94213600003</v>
      </c>
      <c r="N1427" s="34">
        <v>-207472</v>
      </c>
      <c r="O1427" s="34">
        <v>191927.54365160601</v>
      </c>
      <c r="P1427" s="30">
        <v>7628.4221360000229</v>
      </c>
      <c r="Q1427" s="35">
        <v>11663.411993</v>
      </c>
      <c r="R1427" s="36">
        <v>0</v>
      </c>
      <c r="S1427" s="36">
        <v>3758.9186011443007</v>
      </c>
      <c r="T1427" s="36">
        <v>159921.98294560597</v>
      </c>
      <c r="U1427" s="37">
        <v>163681.78419654086</v>
      </c>
      <c r="V1427" s="38">
        <v>175345.19618954085</v>
      </c>
      <c r="W1427" s="34">
        <v>182973.61832554085</v>
      </c>
      <c r="X1427" s="34">
        <v>182972.73567575027</v>
      </c>
      <c r="Y1427" s="33">
        <v>0.88264979058294557</v>
      </c>
      <c r="Z1427" s="144">
        <v>0</v>
      </c>
      <c r="AA1427" s="34">
        <v>3524.957690507973</v>
      </c>
      <c r="AB1427" s="34">
        <v>27432.877400510348</v>
      </c>
      <c r="AC1427" s="34">
        <v>19667.52</v>
      </c>
      <c r="AD1427" s="34">
        <v>4120.9199962499997</v>
      </c>
      <c r="AE1427" s="34">
        <v>153.5</v>
      </c>
      <c r="AF1427" s="34">
        <v>54899.775087268325</v>
      </c>
      <c r="AG1427" s="136">
        <v>7478</v>
      </c>
      <c r="AH1427" s="34">
        <v>66203.48</v>
      </c>
      <c r="AI1427" s="34">
        <v>0</v>
      </c>
      <c r="AJ1427" s="34">
        <v>13700</v>
      </c>
      <c r="AK1427" s="34">
        <v>13700</v>
      </c>
      <c r="AL1427" s="34">
        <v>7478</v>
      </c>
      <c r="AM1427" s="34">
        <v>52503.479999999996</v>
      </c>
      <c r="AN1427" s="34">
        <v>45025.479999999996</v>
      </c>
      <c r="AO1427" s="34">
        <v>7628.4221360000229</v>
      </c>
      <c r="AP1427" s="34">
        <v>-51097.057863999973</v>
      </c>
      <c r="AQ1427" s="34">
        <v>58725.479999999996</v>
      </c>
      <c r="AR1427" s="34">
        <v>-207472</v>
      </c>
      <c r="AS1427" s="34">
        <v>0</v>
      </c>
    </row>
    <row r="1428" spans="2:45" s="1" customFormat="1" ht="14.25" x14ac:dyDescent="0.2">
      <c r="B1428" s="31" t="s">
        <v>4794</v>
      </c>
      <c r="C1428" s="32" t="s">
        <v>3955</v>
      </c>
      <c r="D1428" s="31" t="s">
        <v>3956</v>
      </c>
      <c r="E1428" s="31" t="s">
        <v>13</v>
      </c>
      <c r="F1428" s="31" t="s">
        <v>11</v>
      </c>
      <c r="G1428" s="31" t="s">
        <v>19</v>
      </c>
      <c r="H1428" s="31" t="s">
        <v>29</v>
      </c>
      <c r="I1428" s="31" t="s">
        <v>10</v>
      </c>
      <c r="J1428" s="31" t="s">
        <v>12</v>
      </c>
      <c r="K1428" s="31" t="s">
        <v>3957</v>
      </c>
      <c r="L1428" s="33">
        <v>1189</v>
      </c>
      <c r="M1428" s="150">
        <v>159031.46554199999</v>
      </c>
      <c r="N1428" s="34">
        <v>-55172</v>
      </c>
      <c r="O1428" s="34">
        <v>7938.2213656063213</v>
      </c>
      <c r="P1428" s="30">
        <v>153105.46554199999</v>
      </c>
      <c r="Q1428" s="35">
        <v>8085.3400410000004</v>
      </c>
      <c r="R1428" s="36">
        <v>0</v>
      </c>
      <c r="S1428" s="36">
        <v>1426.5292880005477</v>
      </c>
      <c r="T1428" s="36">
        <v>951.47071199945231</v>
      </c>
      <c r="U1428" s="37">
        <v>2378.012823372685</v>
      </c>
      <c r="V1428" s="38">
        <v>10463.352864372686</v>
      </c>
      <c r="W1428" s="34">
        <v>163568.81840637268</v>
      </c>
      <c r="X1428" s="34">
        <v>2674.7424150005681</v>
      </c>
      <c r="Y1428" s="33">
        <v>160894.07599137211</v>
      </c>
      <c r="Z1428" s="144">
        <v>0</v>
      </c>
      <c r="AA1428" s="34">
        <v>2034.8854543590503</v>
      </c>
      <c r="AB1428" s="34">
        <v>6797.6868157867575</v>
      </c>
      <c r="AC1428" s="34">
        <v>4983.95</v>
      </c>
      <c r="AD1428" s="34">
        <v>1726.5</v>
      </c>
      <c r="AE1428" s="34">
        <v>0</v>
      </c>
      <c r="AF1428" s="34">
        <v>15543.022270145808</v>
      </c>
      <c r="AG1428" s="136">
        <v>59322</v>
      </c>
      <c r="AH1428" s="34">
        <v>59322</v>
      </c>
      <c r="AI1428" s="34">
        <v>42000</v>
      </c>
      <c r="AJ1428" s="34">
        <v>42000</v>
      </c>
      <c r="AK1428" s="34">
        <v>0</v>
      </c>
      <c r="AL1428" s="34">
        <v>17322</v>
      </c>
      <c r="AM1428" s="34">
        <v>17322</v>
      </c>
      <c r="AN1428" s="34">
        <v>0</v>
      </c>
      <c r="AO1428" s="34">
        <v>153105.46554199999</v>
      </c>
      <c r="AP1428" s="34">
        <v>153105.46554199999</v>
      </c>
      <c r="AQ1428" s="34">
        <v>0</v>
      </c>
      <c r="AR1428" s="34">
        <v>-55172</v>
      </c>
      <c r="AS1428" s="34">
        <v>0</v>
      </c>
    </row>
    <row r="1429" spans="2:45" s="1" customFormat="1" ht="14.25" x14ac:dyDescent="0.2">
      <c r="B1429" s="31" t="s">
        <v>4794</v>
      </c>
      <c r="C1429" s="32" t="s">
        <v>3518</v>
      </c>
      <c r="D1429" s="31" t="s">
        <v>3519</v>
      </c>
      <c r="E1429" s="31" t="s">
        <v>13</v>
      </c>
      <c r="F1429" s="31" t="s">
        <v>11</v>
      </c>
      <c r="G1429" s="31" t="s">
        <v>19</v>
      </c>
      <c r="H1429" s="31" t="s">
        <v>29</v>
      </c>
      <c r="I1429" s="31" t="s">
        <v>10</v>
      </c>
      <c r="J1429" s="31" t="s">
        <v>12</v>
      </c>
      <c r="K1429" s="31" t="s">
        <v>3520</v>
      </c>
      <c r="L1429" s="33">
        <v>2873</v>
      </c>
      <c r="M1429" s="150">
        <v>83027.544637999992</v>
      </c>
      <c r="N1429" s="34">
        <v>-73509</v>
      </c>
      <c r="O1429" s="34">
        <v>38345.984036153612</v>
      </c>
      <c r="P1429" s="30">
        <v>20260.414637999987</v>
      </c>
      <c r="Q1429" s="35">
        <v>6008.7231309999997</v>
      </c>
      <c r="R1429" s="36">
        <v>0</v>
      </c>
      <c r="S1429" s="36">
        <v>4359.6696491445309</v>
      </c>
      <c r="T1429" s="36">
        <v>13055.959607235587</v>
      </c>
      <c r="U1429" s="37">
        <v>17415.723170217167</v>
      </c>
      <c r="V1429" s="38">
        <v>23424.446301217165</v>
      </c>
      <c r="W1429" s="34">
        <v>43684.860939217149</v>
      </c>
      <c r="X1429" s="34">
        <v>24065.937802298147</v>
      </c>
      <c r="Y1429" s="33">
        <v>19618.923136919002</v>
      </c>
      <c r="Z1429" s="144">
        <v>0</v>
      </c>
      <c r="AA1429" s="34">
        <v>2569.3509851361064</v>
      </c>
      <c r="AB1429" s="34">
        <v>14825.274919611762</v>
      </c>
      <c r="AC1429" s="34">
        <v>12042.79</v>
      </c>
      <c r="AD1429" s="34">
        <v>715.26113109033997</v>
      </c>
      <c r="AE1429" s="34">
        <v>5565.71</v>
      </c>
      <c r="AF1429" s="34">
        <v>35718.387035838212</v>
      </c>
      <c r="AG1429" s="136">
        <v>17646</v>
      </c>
      <c r="AH1429" s="34">
        <v>39612.869999999995</v>
      </c>
      <c r="AI1429" s="34">
        <v>7464</v>
      </c>
      <c r="AJ1429" s="34">
        <v>7464</v>
      </c>
      <c r="AK1429" s="34">
        <v>0</v>
      </c>
      <c r="AL1429" s="34">
        <v>10182</v>
      </c>
      <c r="AM1429" s="34">
        <v>32148.87</v>
      </c>
      <c r="AN1429" s="34">
        <v>21966.87</v>
      </c>
      <c r="AO1429" s="34">
        <v>20260.414637999987</v>
      </c>
      <c r="AP1429" s="34">
        <v>-1706.4553620000115</v>
      </c>
      <c r="AQ1429" s="34">
        <v>21966.869999999995</v>
      </c>
      <c r="AR1429" s="34">
        <v>-79120</v>
      </c>
      <c r="AS1429" s="34">
        <v>5611</v>
      </c>
    </row>
    <row r="1430" spans="2:45" s="1" customFormat="1" ht="14.25" x14ac:dyDescent="0.2">
      <c r="B1430" s="31" t="s">
        <v>4794</v>
      </c>
      <c r="C1430" s="32" t="s">
        <v>505</v>
      </c>
      <c r="D1430" s="31" t="s">
        <v>506</v>
      </c>
      <c r="E1430" s="31" t="s">
        <v>13</v>
      </c>
      <c r="F1430" s="31" t="s">
        <v>11</v>
      </c>
      <c r="G1430" s="31" t="s">
        <v>19</v>
      </c>
      <c r="H1430" s="31" t="s">
        <v>29</v>
      </c>
      <c r="I1430" s="31" t="s">
        <v>10</v>
      </c>
      <c r="J1430" s="31" t="s">
        <v>21</v>
      </c>
      <c r="K1430" s="31" t="s">
        <v>507</v>
      </c>
      <c r="L1430" s="33">
        <v>762</v>
      </c>
      <c r="M1430" s="150">
        <v>27155.419996000004</v>
      </c>
      <c r="N1430" s="34">
        <v>-42058</v>
      </c>
      <c r="O1430" s="34">
        <v>33562.787397044318</v>
      </c>
      <c r="P1430" s="30">
        <v>1485.4199960000042</v>
      </c>
      <c r="Q1430" s="35">
        <v>824.84738900000002</v>
      </c>
      <c r="R1430" s="36">
        <v>0</v>
      </c>
      <c r="S1430" s="36">
        <v>0</v>
      </c>
      <c r="T1430" s="36">
        <v>28942.252627044312</v>
      </c>
      <c r="U1430" s="37">
        <v>28942.408698235144</v>
      </c>
      <c r="V1430" s="38">
        <v>29767.256087235142</v>
      </c>
      <c r="W1430" s="34">
        <v>31252.676083235147</v>
      </c>
      <c r="X1430" s="34">
        <v>31252.520012044315</v>
      </c>
      <c r="Y1430" s="33">
        <v>0.15607119083142607</v>
      </c>
      <c r="Z1430" s="144">
        <v>0</v>
      </c>
      <c r="AA1430" s="34">
        <v>810.8775821443719</v>
      </c>
      <c r="AB1430" s="34">
        <v>3469.1442518512245</v>
      </c>
      <c r="AC1430" s="34">
        <v>19297.25</v>
      </c>
      <c r="AD1430" s="34">
        <v>0</v>
      </c>
      <c r="AE1430" s="34">
        <v>0</v>
      </c>
      <c r="AF1430" s="34">
        <v>23577.271833995597</v>
      </c>
      <c r="AG1430" s="136">
        <v>29549</v>
      </c>
      <c r="AH1430" s="34">
        <v>29549</v>
      </c>
      <c r="AI1430" s="34">
        <v>2978</v>
      </c>
      <c r="AJ1430" s="34">
        <v>2978</v>
      </c>
      <c r="AK1430" s="34">
        <v>0</v>
      </c>
      <c r="AL1430" s="34">
        <v>26571</v>
      </c>
      <c r="AM1430" s="34">
        <v>26571</v>
      </c>
      <c r="AN1430" s="34">
        <v>0</v>
      </c>
      <c r="AO1430" s="34">
        <v>1485.4199960000042</v>
      </c>
      <c r="AP1430" s="34">
        <v>1485.4199960000042</v>
      </c>
      <c r="AQ1430" s="34">
        <v>0</v>
      </c>
      <c r="AR1430" s="34">
        <v>-42058</v>
      </c>
      <c r="AS1430" s="34">
        <v>0</v>
      </c>
    </row>
    <row r="1431" spans="2:45" s="1" customFormat="1" ht="14.25" x14ac:dyDescent="0.2">
      <c r="B1431" s="31" t="s">
        <v>4794</v>
      </c>
      <c r="C1431" s="32" t="s">
        <v>1806</v>
      </c>
      <c r="D1431" s="31" t="s">
        <v>1807</v>
      </c>
      <c r="E1431" s="31" t="s">
        <v>13</v>
      </c>
      <c r="F1431" s="31" t="s">
        <v>11</v>
      </c>
      <c r="G1431" s="31" t="s">
        <v>19</v>
      </c>
      <c r="H1431" s="31" t="s">
        <v>29</v>
      </c>
      <c r="I1431" s="31" t="s">
        <v>10</v>
      </c>
      <c r="J1431" s="31" t="s">
        <v>21</v>
      </c>
      <c r="K1431" s="31" t="s">
        <v>1808</v>
      </c>
      <c r="L1431" s="33">
        <v>604</v>
      </c>
      <c r="M1431" s="150">
        <v>32660.810077999995</v>
      </c>
      <c r="N1431" s="34">
        <v>8556</v>
      </c>
      <c r="O1431" s="34">
        <v>0</v>
      </c>
      <c r="P1431" s="30">
        <v>40747.534077999997</v>
      </c>
      <c r="Q1431" s="35">
        <v>1293.0617709999999</v>
      </c>
      <c r="R1431" s="36">
        <v>0</v>
      </c>
      <c r="S1431" s="36">
        <v>1164.5744845718757</v>
      </c>
      <c r="T1431" s="36">
        <v>43.425515428124299</v>
      </c>
      <c r="U1431" s="37">
        <v>1208.006514143904</v>
      </c>
      <c r="V1431" s="38">
        <v>2501.0682851439042</v>
      </c>
      <c r="W1431" s="34">
        <v>43248.602363143902</v>
      </c>
      <c r="X1431" s="34">
        <v>2183.5771585718758</v>
      </c>
      <c r="Y1431" s="33">
        <v>41065.025204572026</v>
      </c>
      <c r="Z1431" s="144">
        <v>0</v>
      </c>
      <c r="AA1431" s="34">
        <v>514.27141478451767</v>
      </c>
      <c r="AB1431" s="34">
        <v>6186.2041401676561</v>
      </c>
      <c r="AC1431" s="34">
        <v>2531.79</v>
      </c>
      <c r="AD1431" s="34">
        <v>541.20271826249996</v>
      </c>
      <c r="AE1431" s="34">
        <v>0</v>
      </c>
      <c r="AF1431" s="34">
        <v>9773.4682732146739</v>
      </c>
      <c r="AG1431" s="136">
        <v>0</v>
      </c>
      <c r="AH1431" s="34">
        <v>5907.7239999999993</v>
      </c>
      <c r="AI1431" s="34">
        <v>0</v>
      </c>
      <c r="AJ1431" s="34">
        <v>0</v>
      </c>
      <c r="AK1431" s="34">
        <v>0</v>
      </c>
      <c r="AL1431" s="34">
        <v>0</v>
      </c>
      <c r="AM1431" s="34">
        <v>5907.7239999999993</v>
      </c>
      <c r="AN1431" s="34">
        <v>5907.7239999999993</v>
      </c>
      <c r="AO1431" s="34">
        <v>40747.534077999997</v>
      </c>
      <c r="AP1431" s="34">
        <v>34839.810077999995</v>
      </c>
      <c r="AQ1431" s="34">
        <v>5907.724000000002</v>
      </c>
      <c r="AR1431" s="34">
        <v>8556</v>
      </c>
      <c r="AS1431" s="34">
        <v>0</v>
      </c>
    </row>
    <row r="1432" spans="2:45" s="1" customFormat="1" ht="14.25" x14ac:dyDescent="0.2">
      <c r="B1432" s="31" t="s">
        <v>4794</v>
      </c>
      <c r="C1432" s="32" t="s">
        <v>4575</v>
      </c>
      <c r="D1432" s="31" t="s">
        <v>4576</v>
      </c>
      <c r="E1432" s="31" t="s">
        <v>13</v>
      </c>
      <c r="F1432" s="31" t="s">
        <v>11</v>
      </c>
      <c r="G1432" s="31" t="s">
        <v>19</v>
      </c>
      <c r="H1432" s="31" t="s">
        <v>29</v>
      </c>
      <c r="I1432" s="31" t="s">
        <v>10</v>
      </c>
      <c r="J1432" s="31" t="s">
        <v>12</v>
      </c>
      <c r="K1432" s="31" t="s">
        <v>4577</v>
      </c>
      <c r="L1432" s="33">
        <v>3543</v>
      </c>
      <c r="M1432" s="150">
        <v>117805.34091</v>
      </c>
      <c r="N1432" s="34">
        <v>58775.86</v>
      </c>
      <c r="O1432" s="34">
        <v>0</v>
      </c>
      <c r="P1432" s="30">
        <v>108813.37091</v>
      </c>
      <c r="Q1432" s="35">
        <v>8597.6994649999997</v>
      </c>
      <c r="R1432" s="36">
        <v>0</v>
      </c>
      <c r="S1432" s="36">
        <v>2748.9655120010552</v>
      </c>
      <c r="T1432" s="36">
        <v>4337.0344879989443</v>
      </c>
      <c r="U1432" s="37">
        <v>7086.0382112779016</v>
      </c>
      <c r="V1432" s="38">
        <v>15683.737676277902</v>
      </c>
      <c r="W1432" s="34">
        <v>124497.1085862779</v>
      </c>
      <c r="X1432" s="34">
        <v>5154.3103350010642</v>
      </c>
      <c r="Y1432" s="33">
        <v>119342.79825127684</v>
      </c>
      <c r="Z1432" s="144">
        <v>0</v>
      </c>
      <c r="AA1432" s="34">
        <v>23508.274256003075</v>
      </c>
      <c r="AB1432" s="34">
        <v>21257.73262348778</v>
      </c>
      <c r="AC1432" s="34">
        <v>52275.199999999997</v>
      </c>
      <c r="AD1432" s="34">
        <v>668</v>
      </c>
      <c r="AE1432" s="34">
        <v>389.41</v>
      </c>
      <c r="AF1432" s="34">
        <v>98098.616879490859</v>
      </c>
      <c r="AG1432" s="136">
        <v>0</v>
      </c>
      <c r="AH1432" s="34">
        <v>39646.17</v>
      </c>
      <c r="AI1432" s="34">
        <v>0</v>
      </c>
      <c r="AJ1432" s="34">
        <v>0</v>
      </c>
      <c r="AK1432" s="34">
        <v>0</v>
      </c>
      <c r="AL1432" s="34">
        <v>0</v>
      </c>
      <c r="AM1432" s="34">
        <v>39646.17</v>
      </c>
      <c r="AN1432" s="34">
        <v>39646.17</v>
      </c>
      <c r="AO1432" s="34">
        <v>108813.37091</v>
      </c>
      <c r="AP1432" s="34">
        <v>69167.20091</v>
      </c>
      <c r="AQ1432" s="34">
        <v>39646.169999999984</v>
      </c>
      <c r="AR1432" s="34">
        <v>17292.46</v>
      </c>
      <c r="AS1432" s="34">
        <v>41483.4</v>
      </c>
    </row>
    <row r="1433" spans="2:45" s="1" customFormat="1" ht="14.25" x14ac:dyDescent="0.2">
      <c r="B1433" s="31" t="s">
        <v>4794</v>
      </c>
      <c r="C1433" s="32" t="s">
        <v>2236</v>
      </c>
      <c r="D1433" s="31" t="s">
        <v>2237</v>
      </c>
      <c r="E1433" s="31" t="s">
        <v>13</v>
      </c>
      <c r="F1433" s="31" t="s">
        <v>11</v>
      </c>
      <c r="G1433" s="31" t="s">
        <v>19</v>
      </c>
      <c r="H1433" s="31" t="s">
        <v>29</v>
      </c>
      <c r="I1433" s="31" t="s">
        <v>10</v>
      </c>
      <c r="J1433" s="31" t="s">
        <v>12</v>
      </c>
      <c r="K1433" s="31" t="s">
        <v>2238</v>
      </c>
      <c r="L1433" s="33">
        <v>3018</v>
      </c>
      <c r="M1433" s="150">
        <v>73939.111088000005</v>
      </c>
      <c r="N1433" s="34">
        <v>-109530</v>
      </c>
      <c r="O1433" s="34">
        <v>98229.737645691916</v>
      </c>
      <c r="P1433" s="30">
        <v>-9172.5578031999976</v>
      </c>
      <c r="Q1433" s="35">
        <v>3976.3664250000002</v>
      </c>
      <c r="R1433" s="36">
        <v>9172.5578031999976</v>
      </c>
      <c r="S1433" s="36">
        <v>656.12239314310898</v>
      </c>
      <c r="T1433" s="36">
        <v>82252.661180491938</v>
      </c>
      <c r="U1433" s="37">
        <v>92081.837925766013</v>
      </c>
      <c r="V1433" s="38">
        <v>96058.204350766013</v>
      </c>
      <c r="W1433" s="34">
        <v>96058.204350766013</v>
      </c>
      <c r="X1433" s="34">
        <v>96057.707801835044</v>
      </c>
      <c r="Y1433" s="33">
        <v>0.49654893096885644</v>
      </c>
      <c r="Z1433" s="144">
        <v>0</v>
      </c>
      <c r="AA1433" s="34">
        <v>4578.0341899058694</v>
      </c>
      <c r="AB1433" s="34">
        <v>15820.220355430385</v>
      </c>
      <c r="AC1433" s="34">
        <v>67435.86</v>
      </c>
      <c r="AD1433" s="34">
        <v>1699.1839616</v>
      </c>
      <c r="AE1433" s="34">
        <v>1543.02</v>
      </c>
      <c r="AF1433" s="34">
        <v>91076.318506936266</v>
      </c>
      <c r="AG1433" s="136">
        <v>12760</v>
      </c>
      <c r="AH1433" s="34">
        <v>41165.331108799997</v>
      </c>
      <c r="AI1433" s="34">
        <v>0</v>
      </c>
      <c r="AJ1433" s="34">
        <v>7393.9111088000009</v>
      </c>
      <c r="AK1433" s="34">
        <v>7393.9111088000009</v>
      </c>
      <c r="AL1433" s="34">
        <v>12760</v>
      </c>
      <c r="AM1433" s="34">
        <v>33771.42</v>
      </c>
      <c r="AN1433" s="34">
        <v>21011.42</v>
      </c>
      <c r="AO1433" s="34">
        <v>-9172.5578031999976</v>
      </c>
      <c r="AP1433" s="34">
        <v>-37577.888911999995</v>
      </c>
      <c r="AQ1433" s="34">
        <v>28405.331108799997</v>
      </c>
      <c r="AR1433" s="34">
        <v>-109530</v>
      </c>
      <c r="AS1433" s="34">
        <v>0</v>
      </c>
    </row>
    <row r="1434" spans="2:45" s="1" customFormat="1" ht="14.25" x14ac:dyDescent="0.2">
      <c r="B1434" s="31" t="s">
        <v>4794</v>
      </c>
      <c r="C1434" s="32" t="s">
        <v>3216</v>
      </c>
      <c r="D1434" s="31" t="s">
        <v>3217</v>
      </c>
      <c r="E1434" s="31" t="s">
        <v>13</v>
      </c>
      <c r="F1434" s="31" t="s">
        <v>11</v>
      </c>
      <c r="G1434" s="31" t="s">
        <v>19</v>
      </c>
      <c r="H1434" s="31" t="s">
        <v>29</v>
      </c>
      <c r="I1434" s="31" t="s">
        <v>10</v>
      </c>
      <c r="J1434" s="31" t="s">
        <v>12</v>
      </c>
      <c r="K1434" s="31" t="s">
        <v>3218</v>
      </c>
      <c r="L1434" s="33">
        <v>2942</v>
      </c>
      <c r="M1434" s="150">
        <v>70693.622188000008</v>
      </c>
      <c r="N1434" s="34">
        <v>-83757</v>
      </c>
      <c r="O1434" s="34">
        <v>50012.635718487938</v>
      </c>
      <c r="P1434" s="30">
        <v>14833.402188000007</v>
      </c>
      <c r="Q1434" s="35">
        <v>946.21269900000004</v>
      </c>
      <c r="R1434" s="36">
        <v>0</v>
      </c>
      <c r="S1434" s="36">
        <v>0</v>
      </c>
      <c r="T1434" s="36">
        <v>28585.352392074612</v>
      </c>
      <c r="U1434" s="37">
        <v>28585.506538679772</v>
      </c>
      <c r="V1434" s="38">
        <v>29531.719237679772</v>
      </c>
      <c r="W1434" s="34">
        <v>44365.121425679783</v>
      </c>
      <c r="X1434" s="34">
        <v>34233.020831487927</v>
      </c>
      <c r="Y1434" s="33">
        <v>10132.100594191852</v>
      </c>
      <c r="Z1434" s="144">
        <v>0</v>
      </c>
      <c r="AA1434" s="34">
        <v>2925.1596254863648</v>
      </c>
      <c r="AB1434" s="34">
        <v>22341.129129632751</v>
      </c>
      <c r="AC1434" s="34">
        <v>51778.83</v>
      </c>
      <c r="AD1434" s="34">
        <v>4730.2989348486208</v>
      </c>
      <c r="AE1434" s="34">
        <v>84.25</v>
      </c>
      <c r="AF1434" s="34">
        <v>81859.66768996774</v>
      </c>
      <c r="AG1434" s="136">
        <v>9937</v>
      </c>
      <c r="AH1434" s="34">
        <v>36295.78</v>
      </c>
      <c r="AI1434" s="34">
        <v>0</v>
      </c>
      <c r="AJ1434" s="34">
        <v>3374.8</v>
      </c>
      <c r="AK1434" s="34">
        <v>3374.8</v>
      </c>
      <c r="AL1434" s="34">
        <v>9937</v>
      </c>
      <c r="AM1434" s="34">
        <v>32920.979999999996</v>
      </c>
      <c r="AN1434" s="34">
        <v>22983.979999999996</v>
      </c>
      <c r="AO1434" s="34">
        <v>14833.402188000007</v>
      </c>
      <c r="AP1434" s="34">
        <v>-11525.377811999988</v>
      </c>
      <c r="AQ1434" s="34">
        <v>26358.78</v>
      </c>
      <c r="AR1434" s="34">
        <v>-83757</v>
      </c>
      <c r="AS1434" s="34">
        <v>0</v>
      </c>
    </row>
    <row r="1435" spans="2:45" s="1" customFormat="1" ht="14.25" x14ac:dyDescent="0.2">
      <c r="B1435" s="31" t="s">
        <v>4794</v>
      </c>
      <c r="C1435" s="32" t="s">
        <v>3440</v>
      </c>
      <c r="D1435" s="31" t="s">
        <v>3441</v>
      </c>
      <c r="E1435" s="31" t="s">
        <v>13</v>
      </c>
      <c r="F1435" s="31" t="s">
        <v>11</v>
      </c>
      <c r="G1435" s="31" t="s">
        <v>19</v>
      </c>
      <c r="H1435" s="31" t="s">
        <v>29</v>
      </c>
      <c r="I1435" s="31" t="s">
        <v>10</v>
      </c>
      <c r="J1435" s="31" t="s">
        <v>21</v>
      </c>
      <c r="K1435" s="31" t="s">
        <v>3442</v>
      </c>
      <c r="L1435" s="33">
        <v>165</v>
      </c>
      <c r="M1435" s="150">
        <v>5558.7137739999989</v>
      </c>
      <c r="N1435" s="34">
        <v>4456</v>
      </c>
      <c r="O1435" s="34">
        <v>0</v>
      </c>
      <c r="P1435" s="30">
        <v>11345.578774000001</v>
      </c>
      <c r="Q1435" s="35">
        <v>606.18062799999996</v>
      </c>
      <c r="R1435" s="36">
        <v>0</v>
      </c>
      <c r="S1435" s="36">
        <v>87.629685714319365</v>
      </c>
      <c r="T1435" s="36">
        <v>242.37031428568065</v>
      </c>
      <c r="U1435" s="37">
        <v>330.00177952606651</v>
      </c>
      <c r="V1435" s="38">
        <v>936.18240752606653</v>
      </c>
      <c r="W1435" s="34">
        <v>12281.761181526068</v>
      </c>
      <c r="X1435" s="34">
        <v>164.30566071431895</v>
      </c>
      <c r="Y1435" s="33">
        <v>12117.455520811749</v>
      </c>
      <c r="Z1435" s="144">
        <v>0</v>
      </c>
      <c r="AA1435" s="34">
        <v>791.27042099405901</v>
      </c>
      <c r="AB1435" s="34">
        <v>2020.5186337955156</v>
      </c>
      <c r="AC1435" s="34">
        <v>3150.53</v>
      </c>
      <c r="AD1435" s="34">
        <v>375.54421086249999</v>
      </c>
      <c r="AE1435" s="34">
        <v>0</v>
      </c>
      <c r="AF1435" s="34">
        <v>6337.8632656520749</v>
      </c>
      <c r="AG1435" s="136">
        <v>0</v>
      </c>
      <c r="AH1435" s="34">
        <v>1613.8649999999998</v>
      </c>
      <c r="AI1435" s="34">
        <v>0</v>
      </c>
      <c r="AJ1435" s="34">
        <v>0</v>
      </c>
      <c r="AK1435" s="34">
        <v>0</v>
      </c>
      <c r="AL1435" s="34">
        <v>0</v>
      </c>
      <c r="AM1435" s="34">
        <v>1613.8649999999998</v>
      </c>
      <c r="AN1435" s="34">
        <v>1613.8649999999998</v>
      </c>
      <c r="AO1435" s="34">
        <v>11345.578774000001</v>
      </c>
      <c r="AP1435" s="34">
        <v>9731.7137740000016</v>
      </c>
      <c r="AQ1435" s="34">
        <v>1613.8649999999998</v>
      </c>
      <c r="AR1435" s="34">
        <v>4456</v>
      </c>
      <c r="AS1435" s="34">
        <v>0</v>
      </c>
    </row>
    <row r="1436" spans="2:45" s="1" customFormat="1" ht="14.25" x14ac:dyDescent="0.2">
      <c r="B1436" s="31" t="s">
        <v>4794</v>
      </c>
      <c r="C1436" s="32" t="s">
        <v>3769</v>
      </c>
      <c r="D1436" s="31" t="s">
        <v>3770</v>
      </c>
      <c r="E1436" s="31" t="s">
        <v>13</v>
      </c>
      <c r="F1436" s="31" t="s">
        <v>11</v>
      </c>
      <c r="G1436" s="31" t="s">
        <v>19</v>
      </c>
      <c r="H1436" s="31" t="s">
        <v>29</v>
      </c>
      <c r="I1436" s="31" t="s">
        <v>10</v>
      </c>
      <c r="J1436" s="31" t="s">
        <v>12</v>
      </c>
      <c r="K1436" s="31" t="s">
        <v>3771</v>
      </c>
      <c r="L1436" s="33">
        <v>3318</v>
      </c>
      <c r="M1436" s="150">
        <v>91621.191338000004</v>
      </c>
      <c r="N1436" s="34">
        <v>-13827</v>
      </c>
      <c r="O1436" s="34">
        <v>0</v>
      </c>
      <c r="P1436" s="30">
        <v>125916.31047180001</v>
      </c>
      <c r="Q1436" s="35">
        <v>3272.6186950000001</v>
      </c>
      <c r="R1436" s="36">
        <v>0</v>
      </c>
      <c r="S1436" s="36">
        <v>1775.3172731435391</v>
      </c>
      <c r="T1436" s="36">
        <v>4860.6827268564612</v>
      </c>
      <c r="U1436" s="37">
        <v>6636.0357846514462</v>
      </c>
      <c r="V1436" s="38">
        <v>9908.6544796514463</v>
      </c>
      <c r="W1436" s="34">
        <v>135824.96495145146</v>
      </c>
      <c r="X1436" s="34">
        <v>3328.7198871435248</v>
      </c>
      <c r="Y1436" s="33">
        <v>132496.24506430794</v>
      </c>
      <c r="Z1436" s="144">
        <v>0</v>
      </c>
      <c r="AA1436" s="34">
        <v>2998.3782059051209</v>
      </c>
      <c r="AB1436" s="34">
        <v>22115.683376324523</v>
      </c>
      <c r="AC1436" s="34">
        <v>29449.1</v>
      </c>
      <c r="AD1436" s="34">
        <v>1711.7801978814698</v>
      </c>
      <c r="AE1436" s="34">
        <v>1180.25</v>
      </c>
      <c r="AF1436" s="34">
        <v>57455.191780111112</v>
      </c>
      <c r="AG1436" s="136">
        <v>60842</v>
      </c>
      <c r="AH1436" s="34">
        <v>70004.119133800006</v>
      </c>
      <c r="AI1436" s="34">
        <v>0</v>
      </c>
      <c r="AJ1436" s="34">
        <v>9162.1191338000008</v>
      </c>
      <c r="AK1436" s="34">
        <v>9162.1191338000008</v>
      </c>
      <c r="AL1436" s="34">
        <v>60842</v>
      </c>
      <c r="AM1436" s="34">
        <v>60842</v>
      </c>
      <c r="AN1436" s="34">
        <v>0</v>
      </c>
      <c r="AO1436" s="34">
        <v>125916.31047180001</v>
      </c>
      <c r="AP1436" s="34">
        <v>116754.191338</v>
      </c>
      <c r="AQ1436" s="34">
        <v>9162.1191338000062</v>
      </c>
      <c r="AR1436" s="34">
        <v>-13827</v>
      </c>
      <c r="AS1436" s="34">
        <v>0</v>
      </c>
    </row>
    <row r="1437" spans="2:45" s="1" customFormat="1" ht="14.25" x14ac:dyDescent="0.2">
      <c r="B1437" s="31" t="s">
        <v>4794</v>
      </c>
      <c r="C1437" s="32" t="s">
        <v>100</v>
      </c>
      <c r="D1437" s="31" t="s">
        <v>101</v>
      </c>
      <c r="E1437" s="31" t="s">
        <v>13</v>
      </c>
      <c r="F1437" s="31" t="s">
        <v>11</v>
      </c>
      <c r="G1437" s="31" t="s">
        <v>19</v>
      </c>
      <c r="H1437" s="31" t="s">
        <v>29</v>
      </c>
      <c r="I1437" s="31" t="s">
        <v>10</v>
      </c>
      <c r="J1437" s="31" t="s">
        <v>12</v>
      </c>
      <c r="K1437" s="31" t="s">
        <v>102</v>
      </c>
      <c r="L1437" s="33">
        <v>1668</v>
      </c>
      <c r="M1437" s="150">
        <v>26707.219760000004</v>
      </c>
      <c r="N1437" s="34">
        <v>-17010</v>
      </c>
      <c r="O1437" s="34">
        <v>0</v>
      </c>
      <c r="P1437" s="30">
        <v>34004.619760000001</v>
      </c>
      <c r="Q1437" s="35">
        <v>1424.90203</v>
      </c>
      <c r="R1437" s="36">
        <v>0</v>
      </c>
      <c r="S1437" s="36">
        <v>1436.4561131434089</v>
      </c>
      <c r="T1437" s="36">
        <v>1899.5438868565911</v>
      </c>
      <c r="U1437" s="37">
        <v>3336.0179893907816</v>
      </c>
      <c r="V1437" s="38">
        <v>4760.9200193907818</v>
      </c>
      <c r="W1437" s="34">
        <v>38765.539779390783</v>
      </c>
      <c r="X1437" s="34">
        <v>2693.3552121434113</v>
      </c>
      <c r="Y1437" s="33">
        <v>36072.184567247372</v>
      </c>
      <c r="Z1437" s="144">
        <v>0</v>
      </c>
      <c r="AA1437" s="34">
        <v>15208.319958851826</v>
      </c>
      <c r="AB1437" s="34">
        <v>13938.881264433483</v>
      </c>
      <c r="AC1437" s="34">
        <v>18212.009999999998</v>
      </c>
      <c r="AD1437" s="34">
        <v>759.96393187499996</v>
      </c>
      <c r="AE1437" s="34">
        <v>0</v>
      </c>
      <c r="AF1437" s="34">
        <v>48119.175155160308</v>
      </c>
      <c r="AG1437" s="136">
        <v>24002</v>
      </c>
      <c r="AH1437" s="34">
        <v>25944.400000000001</v>
      </c>
      <c r="AI1437" s="34">
        <v>0</v>
      </c>
      <c r="AJ1437" s="34">
        <v>1942.4</v>
      </c>
      <c r="AK1437" s="34">
        <v>1942.4</v>
      </c>
      <c r="AL1437" s="34">
        <v>24002</v>
      </c>
      <c r="AM1437" s="34">
        <v>24002</v>
      </c>
      <c r="AN1437" s="34">
        <v>0</v>
      </c>
      <c r="AO1437" s="34">
        <v>34004.619760000001</v>
      </c>
      <c r="AP1437" s="34">
        <v>32062.21976</v>
      </c>
      <c r="AQ1437" s="34">
        <v>1942.4000000000015</v>
      </c>
      <c r="AR1437" s="34">
        <v>-17010</v>
      </c>
      <c r="AS1437" s="34">
        <v>0</v>
      </c>
    </row>
    <row r="1438" spans="2:45" s="1" customFormat="1" ht="14.25" x14ac:dyDescent="0.2">
      <c r="B1438" s="31" t="s">
        <v>4794</v>
      </c>
      <c r="C1438" s="32" t="s">
        <v>1670</v>
      </c>
      <c r="D1438" s="31" t="s">
        <v>1671</v>
      </c>
      <c r="E1438" s="31" t="s">
        <v>13</v>
      </c>
      <c r="F1438" s="31" t="s">
        <v>11</v>
      </c>
      <c r="G1438" s="31" t="s">
        <v>19</v>
      </c>
      <c r="H1438" s="31" t="s">
        <v>29</v>
      </c>
      <c r="I1438" s="31" t="s">
        <v>10</v>
      </c>
      <c r="J1438" s="31" t="s">
        <v>12</v>
      </c>
      <c r="K1438" s="31" t="s">
        <v>1672</v>
      </c>
      <c r="L1438" s="33">
        <v>3024</v>
      </c>
      <c r="M1438" s="150">
        <v>149977.765652</v>
      </c>
      <c r="N1438" s="34">
        <v>-98338</v>
      </c>
      <c r="O1438" s="34">
        <v>64174.041953927583</v>
      </c>
      <c r="P1438" s="30">
        <v>104344.765652</v>
      </c>
      <c r="Q1438" s="35">
        <v>15952.718659</v>
      </c>
      <c r="R1438" s="36">
        <v>0</v>
      </c>
      <c r="S1438" s="36">
        <v>7433.1962422885699</v>
      </c>
      <c r="T1438" s="36">
        <v>-74.859253924489167</v>
      </c>
      <c r="U1438" s="37">
        <v>7358.3766682200721</v>
      </c>
      <c r="V1438" s="38">
        <v>23311.095327220071</v>
      </c>
      <c r="W1438" s="34">
        <v>127655.86097922007</v>
      </c>
      <c r="X1438" s="34">
        <v>13937.242954288566</v>
      </c>
      <c r="Y1438" s="33">
        <v>113718.61802493151</v>
      </c>
      <c r="Z1438" s="144">
        <v>0</v>
      </c>
      <c r="AA1438" s="34">
        <v>2413.0964246801659</v>
      </c>
      <c r="AB1438" s="34">
        <v>14334.046928305932</v>
      </c>
      <c r="AC1438" s="34">
        <v>12675.74</v>
      </c>
      <c r="AD1438" s="34">
        <v>973.58236710000006</v>
      </c>
      <c r="AE1438" s="34">
        <v>180.4</v>
      </c>
      <c r="AF1438" s="34">
        <v>30576.865720086102</v>
      </c>
      <c r="AG1438" s="136">
        <v>91243</v>
      </c>
      <c r="AH1438" s="34">
        <v>95693</v>
      </c>
      <c r="AI1438" s="34">
        <v>0</v>
      </c>
      <c r="AJ1438" s="34">
        <v>4450</v>
      </c>
      <c r="AK1438" s="34">
        <v>4450</v>
      </c>
      <c r="AL1438" s="34">
        <v>91243</v>
      </c>
      <c r="AM1438" s="34">
        <v>91243</v>
      </c>
      <c r="AN1438" s="34">
        <v>0</v>
      </c>
      <c r="AO1438" s="34">
        <v>104344.765652</v>
      </c>
      <c r="AP1438" s="34">
        <v>99894.765652000002</v>
      </c>
      <c r="AQ1438" s="34">
        <v>4450</v>
      </c>
      <c r="AR1438" s="34">
        <v>-98338</v>
      </c>
      <c r="AS1438" s="34">
        <v>0</v>
      </c>
    </row>
    <row r="1439" spans="2:45" s="1" customFormat="1" ht="14.25" x14ac:dyDescent="0.2">
      <c r="B1439" s="31" t="s">
        <v>4794</v>
      </c>
      <c r="C1439" s="32" t="s">
        <v>4110</v>
      </c>
      <c r="D1439" s="31" t="s">
        <v>4111</v>
      </c>
      <c r="E1439" s="31" t="s">
        <v>13</v>
      </c>
      <c r="F1439" s="31" t="s">
        <v>11</v>
      </c>
      <c r="G1439" s="31" t="s">
        <v>19</v>
      </c>
      <c r="H1439" s="31" t="s">
        <v>29</v>
      </c>
      <c r="I1439" s="31" t="s">
        <v>10</v>
      </c>
      <c r="J1439" s="31" t="s">
        <v>12</v>
      </c>
      <c r="K1439" s="31" t="s">
        <v>4112</v>
      </c>
      <c r="L1439" s="33">
        <v>1460</v>
      </c>
      <c r="M1439" s="150">
        <v>36746.860619999999</v>
      </c>
      <c r="N1439" s="34">
        <v>-23898</v>
      </c>
      <c r="O1439" s="34">
        <v>19721.818033011099</v>
      </c>
      <c r="P1439" s="30">
        <v>24100.760620000001</v>
      </c>
      <c r="Q1439" s="35">
        <v>874.14365399999997</v>
      </c>
      <c r="R1439" s="36">
        <v>0</v>
      </c>
      <c r="S1439" s="36">
        <v>691.66077028597988</v>
      </c>
      <c r="T1439" s="36">
        <v>2228.3392297140199</v>
      </c>
      <c r="U1439" s="37">
        <v>2920.0157461094368</v>
      </c>
      <c r="V1439" s="38">
        <v>3794.1594001094368</v>
      </c>
      <c r="W1439" s="34">
        <v>27894.920020109439</v>
      </c>
      <c r="X1439" s="34">
        <v>1296.8639442859821</v>
      </c>
      <c r="Y1439" s="33">
        <v>26598.056075823457</v>
      </c>
      <c r="Z1439" s="144">
        <v>0</v>
      </c>
      <c r="AA1439" s="34">
        <v>2006.1555393485346</v>
      </c>
      <c r="AB1439" s="34">
        <v>9401.7060296575492</v>
      </c>
      <c r="AC1439" s="34">
        <v>27995.239999999998</v>
      </c>
      <c r="AD1439" s="34">
        <v>1077.5</v>
      </c>
      <c r="AE1439" s="34">
        <v>565.24</v>
      </c>
      <c r="AF1439" s="34">
        <v>41045.841569006079</v>
      </c>
      <c r="AG1439" s="136">
        <v>0</v>
      </c>
      <c r="AH1439" s="34">
        <v>19458.900000000001</v>
      </c>
      <c r="AI1439" s="34">
        <v>0</v>
      </c>
      <c r="AJ1439" s="34">
        <v>3121.5</v>
      </c>
      <c r="AK1439" s="34">
        <v>3121.5</v>
      </c>
      <c r="AL1439" s="34">
        <v>0</v>
      </c>
      <c r="AM1439" s="34">
        <v>16337.4</v>
      </c>
      <c r="AN1439" s="34">
        <v>16337.4</v>
      </c>
      <c r="AO1439" s="34">
        <v>24100.760620000001</v>
      </c>
      <c r="AP1439" s="34">
        <v>4641.8606199999995</v>
      </c>
      <c r="AQ1439" s="34">
        <v>19458.900000000001</v>
      </c>
      <c r="AR1439" s="34">
        <v>-23898</v>
      </c>
      <c r="AS1439" s="34">
        <v>0</v>
      </c>
    </row>
    <row r="1440" spans="2:45" s="1" customFormat="1" ht="14.25" x14ac:dyDescent="0.2">
      <c r="B1440" s="31" t="s">
        <v>4794</v>
      </c>
      <c r="C1440" s="32" t="s">
        <v>1376</v>
      </c>
      <c r="D1440" s="31" t="s">
        <v>1377</v>
      </c>
      <c r="E1440" s="31" t="s">
        <v>13</v>
      </c>
      <c r="F1440" s="31" t="s">
        <v>11</v>
      </c>
      <c r="G1440" s="31" t="s">
        <v>19</v>
      </c>
      <c r="H1440" s="31" t="s">
        <v>29</v>
      </c>
      <c r="I1440" s="31" t="s">
        <v>10</v>
      </c>
      <c r="J1440" s="31" t="s">
        <v>21</v>
      </c>
      <c r="K1440" s="31" t="s">
        <v>1378</v>
      </c>
      <c r="L1440" s="33">
        <v>123</v>
      </c>
      <c r="M1440" s="150">
        <v>9134.0023720000008</v>
      </c>
      <c r="N1440" s="34">
        <v>-2724</v>
      </c>
      <c r="O1440" s="34">
        <v>360.7868870188359</v>
      </c>
      <c r="P1440" s="30">
        <v>8489.4656092000005</v>
      </c>
      <c r="Q1440" s="35">
        <v>295.10442799999998</v>
      </c>
      <c r="R1440" s="36">
        <v>0</v>
      </c>
      <c r="S1440" s="36">
        <v>9.032081142860612</v>
      </c>
      <c r="T1440" s="36">
        <v>236.96791885713938</v>
      </c>
      <c r="U1440" s="37">
        <v>246.00132655579506</v>
      </c>
      <c r="V1440" s="38">
        <v>541.1057545557951</v>
      </c>
      <c r="W1440" s="34">
        <v>9030.5713637557965</v>
      </c>
      <c r="X1440" s="34">
        <v>16.935152142861625</v>
      </c>
      <c r="Y1440" s="33">
        <v>9013.6362116129349</v>
      </c>
      <c r="Z1440" s="144">
        <v>0</v>
      </c>
      <c r="AA1440" s="34">
        <v>548.78931214485431</v>
      </c>
      <c r="AB1440" s="34">
        <v>1773.9234374612638</v>
      </c>
      <c r="AC1440" s="34">
        <v>1017.52</v>
      </c>
      <c r="AD1440" s="34">
        <v>465</v>
      </c>
      <c r="AE1440" s="34">
        <v>0</v>
      </c>
      <c r="AF1440" s="34">
        <v>3805.232749606118</v>
      </c>
      <c r="AG1440" s="136">
        <v>0</v>
      </c>
      <c r="AH1440" s="34">
        <v>2116.4632372000001</v>
      </c>
      <c r="AI1440" s="34">
        <v>0</v>
      </c>
      <c r="AJ1440" s="34">
        <v>913.40023720000011</v>
      </c>
      <c r="AK1440" s="34">
        <v>913.40023720000011</v>
      </c>
      <c r="AL1440" s="34">
        <v>0</v>
      </c>
      <c r="AM1440" s="34">
        <v>1203.0629999999999</v>
      </c>
      <c r="AN1440" s="34">
        <v>1203.0629999999999</v>
      </c>
      <c r="AO1440" s="34">
        <v>8489.4656092000005</v>
      </c>
      <c r="AP1440" s="34">
        <v>6373.0023719999999</v>
      </c>
      <c r="AQ1440" s="34">
        <v>2116.4632371999996</v>
      </c>
      <c r="AR1440" s="34">
        <v>-2724</v>
      </c>
      <c r="AS1440" s="34">
        <v>0</v>
      </c>
    </row>
    <row r="1441" spans="2:45" s="1" customFormat="1" ht="14.25" x14ac:dyDescent="0.2">
      <c r="B1441" s="31" t="s">
        <v>4794</v>
      </c>
      <c r="C1441" s="32" t="s">
        <v>2464</v>
      </c>
      <c r="D1441" s="31" t="s">
        <v>2465</v>
      </c>
      <c r="E1441" s="31" t="s">
        <v>13</v>
      </c>
      <c r="F1441" s="31" t="s">
        <v>11</v>
      </c>
      <c r="G1441" s="31" t="s">
        <v>19</v>
      </c>
      <c r="H1441" s="31" t="s">
        <v>29</v>
      </c>
      <c r="I1441" s="31" t="s">
        <v>10</v>
      </c>
      <c r="J1441" s="31" t="s">
        <v>16</v>
      </c>
      <c r="K1441" s="31" t="s">
        <v>2466</v>
      </c>
      <c r="L1441" s="33">
        <v>12363</v>
      </c>
      <c r="M1441" s="150">
        <v>517291.36927000002</v>
      </c>
      <c r="N1441" s="34">
        <v>-323897</v>
      </c>
      <c r="O1441" s="34">
        <v>239501.5936865003</v>
      </c>
      <c r="P1441" s="30">
        <v>218650.37927000003</v>
      </c>
      <c r="Q1441" s="35">
        <v>47059.114269999998</v>
      </c>
      <c r="R1441" s="36">
        <v>0</v>
      </c>
      <c r="S1441" s="36">
        <v>24853.235036580973</v>
      </c>
      <c r="T1441" s="36">
        <v>-6.8760798078474181</v>
      </c>
      <c r="U1441" s="37">
        <v>24846.492940844098</v>
      </c>
      <c r="V1441" s="38">
        <v>71905.6072108441</v>
      </c>
      <c r="W1441" s="34">
        <v>290555.98648084415</v>
      </c>
      <c r="X1441" s="34">
        <v>46599.815693581011</v>
      </c>
      <c r="Y1441" s="33">
        <v>243956.17078726314</v>
      </c>
      <c r="Z1441" s="144">
        <v>0</v>
      </c>
      <c r="AA1441" s="34">
        <v>30438.711302714102</v>
      </c>
      <c r="AB1441" s="34">
        <v>73314.226451925701</v>
      </c>
      <c r="AC1441" s="34">
        <v>51822.15</v>
      </c>
      <c r="AD1441" s="34">
        <v>6545.3414152512996</v>
      </c>
      <c r="AE1441" s="34">
        <v>5117.13</v>
      </c>
      <c r="AF1441" s="34">
        <v>167237.55916989112</v>
      </c>
      <c r="AG1441" s="136">
        <v>54052</v>
      </c>
      <c r="AH1441" s="34">
        <v>174106.00999999998</v>
      </c>
      <c r="AI1441" s="34">
        <v>7904</v>
      </c>
      <c r="AJ1441" s="34">
        <v>34775</v>
      </c>
      <c r="AK1441" s="34">
        <v>26871</v>
      </c>
      <c r="AL1441" s="34">
        <v>46148</v>
      </c>
      <c r="AM1441" s="34">
        <v>139331.00999999998</v>
      </c>
      <c r="AN1441" s="34">
        <v>93183.00999999998</v>
      </c>
      <c r="AO1441" s="34">
        <v>218650.37927000003</v>
      </c>
      <c r="AP1441" s="34">
        <v>98596.369270000054</v>
      </c>
      <c r="AQ1441" s="34">
        <v>120054.01000000001</v>
      </c>
      <c r="AR1441" s="34">
        <v>-323897</v>
      </c>
      <c r="AS1441" s="34">
        <v>0</v>
      </c>
    </row>
    <row r="1442" spans="2:45" s="1" customFormat="1" ht="14.25" x14ac:dyDescent="0.2">
      <c r="B1442" s="31" t="s">
        <v>4794</v>
      </c>
      <c r="C1442" s="32" t="s">
        <v>3952</v>
      </c>
      <c r="D1442" s="31" t="s">
        <v>3953</v>
      </c>
      <c r="E1442" s="31" t="s">
        <v>13</v>
      </c>
      <c r="F1442" s="31" t="s">
        <v>11</v>
      </c>
      <c r="G1442" s="31" t="s">
        <v>19</v>
      </c>
      <c r="H1442" s="31" t="s">
        <v>29</v>
      </c>
      <c r="I1442" s="31" t="s">
        <v>10</v>
      </c>
      <c r="J1442" s="31" t="s">
        <v>14</v>
      </c>
      <c r="K1442" s="31" t="s">
        <v>3954</v>
      </c>
      <c r="L1442" s="33">
        <v>6736</v>
      </c>
      <c r="M1442" s="150">
        <v>731223.24109499995</v>
      </c>
      <c r="N1442" s="34">
        <v>-232886</v>
      </c>
      <c r="O1442" s="34">
        <v>159580.38325296485</v>
      </c>
      <c r="P1442" s="30">
        <v>346805.24109499995</v>
      </c>
      <c r="Q1442" s="35">
        <v>47785.054076</v>
      </c>
      <c r="R1442" s="36">
        <v>0</v>
      </c>
      <c r="S1442" s="36">
        <v>13616.170876576658</v>
      </c>
      <c r="T1442" s="36">
        <v>-7.7913323243919876</v>
      </c>
      <c r="U1442" s="37">
        <v>13608.452927482938</v>
      </c>
      <c r="V1442" s="38">
        <v>61393.50700348294</v>
      </c>
      <c r="W1442" s="34">
        <v>408198.7480984829</v>
      </c>
      <c r="X1442" s="34">
        <v>25530.320393576636</v>
      </c>
      <c r="Y1442" s="33">
        <v>382668.42770490627</v>
      </c>
      <c r="Z1442" s="144">
        <v>84834.254220132876</v>
      </c>
      <c r="AA1442" s="34">
        <v>10315.162280104563</v>
      </c>
      <c r="AB1442" s="34">
        <v>33201.797150515376</v>
      </c>
      <c r="AC1442" s="34">
        <v>28235.38</v>
      </c>
      <c r="AD1442" s="34">
        <v>361.67537188441003</v>
      </c>
      <c r="AE1442" s="34">
        <v>0</v>
      </c>
      <c r="AF1442" s="34">
        <v>156948.26902263722</v>
      </c>
      <c r="AG1442" s="136">
        <v>171060</v>
      </c>
      <c r="AH1442" s="34">
        <v>185622</v>
      </c>
      <c r="AI1442" s="34">
        <v>0</v>
      </c>
      <c r="AJ1442" s="34">
        <v>14562</v>
      </c>
      <c r="AK1442" s="34">
        <v>14562</v>
      </c>
      <c r="AL1442" s="34">
        <v>171060</v>
      </c>
      <c r="AM1442" s="34">
        <v>171060</v>
      </c>
      <c r="AN1442" s="34">
        <v>0</v>
      </c>
      <c r="AO1442" s="34">
        <v>346805.24109499995</v>
      </c>
      <c r="AP1442" s="34">
        <v>332243.24109499995</v>
      </c>
      <c r="AQ1442" s="34">
        <v>14562</v>
      </c>
      <c r="AR1442" s="34">
        <v>-232886</v>
      </c>
      <c r="AS1442" s="34">
        <v>0</v>
      </c>
    </row>
    <row r="1443" spans="2:45" s="1" customFormat="1" ht="14.25" x14ac:dyDescent="0.2">
      <c r="B1443" s="31" t="s">
        <v>4794</v>
      </c>
      <c r="C1443" s="32" t="s">
        <v>4482</v>
      </c>
      <c r="D1443" s="31" t="s">
        <v>4483</v>
      </c>
      <c r="E1443" s="31" t="s">
        <v>13</v>
      </c>
      <c r="F1443" s="31" t="s">
        <v>11</v>
      </c>
      <c r="G1443" s="31" t="s">
        <v>19</v>
      </c>
      <c r="H1443" s="31" t="s">
        <v>29</v>
      </c>
      <c r="I1443" s="31" t="s">
        <v>10</v>
      </c>
      <c r="J1443" s="31" t="s">
        <v>21</v>
      </c>
      <c r="K1443" s="31" t="s">
        <v>4484</v>
      </c>
      <c r="L1443" s="33">
        <v>687</v>
      </c>
      <c r="M1443" s="150">
        <v>19313.40812</v>
      </c>
      <c r="N1443" s="34">
        <v>-19618</v>
      </c>
      <c r="O1443" s="34">
        <v>9482.866804933652</v>
      </c>
      <c r="P1443" s="30">
        <v>13620.748932000002</v>
      </c>
      <c r="Q1443" s="35">
        <v>802.30152799999996</v>
      </c>
      <c r="R1443" s="36">
        <v>0</v>
      </c>
      <c r="S1443" s="36">
        <v>245.36886971437994</v>
      </c>
      <c r="T1443" s="36">
        <v>1128.63113028562</v>
      </c>
      <c r="U1443" s="37">
        <v>1374.0074092994407</v>
      </c>
      <c r="V1443" s="38">
        <v>2176.3089372994409</v>
      </c>
      <c r="W1443" s="34">
        <v>15797.057869299442</v>
      </c>
      <c r="X1443" s="34">
        <v>460.06663071438015</v>
      </c>
      <c r="Y1443" s="33">
        <v>15336.991238585062</v>
      </c>
      <c r="Z1443" s="144">
        <v>0</v>
      </c>
      <c r="AA1443" s="34">
        <v>989.70698465020337</v>
      </c>
      <c r="AB1443" s="34">
        <v>3546.8219770448577</v>
      </c>
      <c r="AC1443" s="34">
        <v>13174.23</v>
      </c>
      <c r="AD1443" s="34">
        <v>0</v>
      </c>
      <c r="AE1443" s="34">
        <v>0</v>
      </c>
      <c r="AF1443" s="34">
        <v>17710.758961695061</v>
      </c>
      <c r="AG1443" s="136">
        <v>11994</v>
      </c>
      <c r="AH1443" s="34">
        <v>13925.340812</v>
      </c>
      <c r="AI1443" s="34">
        <v>0</v>
      </c>
      <c r="AJ1443" s="34">
        <v>1931.3408120000001</v>
      </c>
      <c r="AK1443" s="34">
        <v>1931.3408120000001</v>
      </c>
      <c r="AL1443" s="34">
        <v>11994</v>
      </c>
      <c r="AM1443" s="34">
        <v>11994</v>
      </c>
      <c r="AN1443" s="34">
        <v>0</v>
      </c>
      <c r="AO1443" s="34">
        <v>13620.748932000002</v>
      </c>
      <c r="AP1443" s="34">
        <v>11689.408120000002</v>
      </c>
      <c r="AQ1443" s="34">
        <v>1931.3408120000004</v>
      </c>
      <c r="AR1443" s="34">
        <v>-20395</v>
      </c>
      <c r="AS1443" s="34">
        <v>777</v>
      </c>
    </row>
    <row r="1444" spans="2:45" s="1" customFormat="1" ht="14.25" x14ac:dyDescent="0.2">
      <c r="B1444" s="31" t="s">
        <v>4794</v>
      </c>
      <c r="C1444" s="32" t="s">
        <v>943</v>
      </c>
      <c r="D1444" s="31" t="s">
        <v>944</v>
      </c>
      <c r="E1444" s="31" t="s">
        <v>13</v>
      </c>
      <c r="F1444" s="31" t="s">
        <v>11</v>
      </c>
      <c r="G1444" s="31" t="s">
        <v>19</v>
      </c>
      <c r="H1444" s="31" t="s">
        <v>29</v>
      </c>
      <c r="I1444" s="31" t="s">
        <v>10</v>
      </c>
      <c r="J1444" s="31" t="s">
        <v>15</v>
      </c>
      <c r="K1444" s="31" t="s">
        <v>945</v>
      </c>
      <c r="L1444" s="33">
        <v>54207</v>
      </c>
      <c r="M1444" s="150">
        <v>2847985.1590470001</v>
      </c>
      <c r="N1444" s="34">
        <v>-3441664</v>
      </c>
      <c r="O1444" s="34">
        <v>1139626.1843896073</v>
      </c>
      <c r="P1444" s="30">
        <v>-40511.84095299989</v>
      </c>
      <c r="Q1444" s="35">
        <v>271269.27397400001</v>
      </c>
      <c r="R1444" s="36">
        <v>40511.84095299989</v>
      </c>
      <c r="S1444" s="36">
        <v>113872.35797604374</v>
      </c>
      <c r="T1444" s="36">
        <v>807621.55800789408</v>
      </c>
      <c r="U1444" s="37">
        <v>962010.9445560911</v>
      </c>
      <c r="V1444" s="38">
        <v>1233280.218530091</v>
      </c>
      <c r="W1444" s="34">
        <v>1233280.218530091</v>
      </c>
      <c r="X1444" s="34">
        <v>1181505.894849651</v>
      </c>
      <c r="Y1444" s="33">
        <v>51774.323680439964</v>
      </c>
      <c r="Z1444" s="144">
        <v>0</v>
      </c>
      <c r="AA1444" s="34">
        <v>204010.05251404492</v>
      </c>
      <c r="AB1444" s="34">
        <v>524295.64600854542</v>
      </c>
      <c r="AC1444" s="34">
        <v>227220.19</v>
      </c>
      <c r="AD1444" s="34">
        <v>80997.007527786511</v>
      </c>
      <c r="AE1444" s="34">
        <v>17701.43</v>
      </c>
      <c r="AF1444" s="34">
        <v>1054224.3260503768</v>
      </c>
      <c r="AG1444" s="136">
        <v>1334580</v>
      </c>
      <c r="AH1444" s="34">
        <v>1334580</v>
      </c>
      <c r="AI1444" s="34">
        <v>285890</v>
      </c>
      <c r="AJ1444" s="34">
        <v>285890</v>
      </c>
      <c r="AK1444" s="34">
        <v>0</v>
      </c>
      <c r="AL1444" s="34">
        <v>1048690</v>
      </c>
      <c r="AM1444" s="34">
        <v>1048690</v>
      </c>
      <c r="AN1444" s="34">
        <v>0</v>
      </c>
      <c r="AO1444" s="34">
        <v>-40511.84095299989</v>
      </c>
      <c r="AP1444" s="34">
        <v>-40511.84095299989</v>
      </c>
      <c r="AQ1444" s="34">
        <v>0</v>
      </c>
      <c r="AR1444" s="34">
        <v>-3441664</v>
      </c>
      <c r="AS1444" s="34">
        <v>0</v>
      </c>
    </row>
    <row r="1445" spans="2:45" s="1" customFormat="1" ht="14.25" x14ac:dyDescent="0.2">
      <c r="B1445" s="31" t="s">
        <v>4794</v>
      </c>
      <c r="C1445" s="32" t="s">
        <v>1130</v>
      </c>
      <c r="D1445" s="31" t="s">
        <v>1131</v>
      </c>
      <c r="E1445" s="31" t="s">
        <v>13</v>
      </c>
      <c r="F1445" s="31" t="s">
        <v>11</v>
      </c>
      <c r="G1445" s="31" t="s">
        <v>19</v>
      </c>
      <c r="H1445" s="31" t="s">
        <v>29</v>
      </c>
      <c r="I1445" s="31" t="s">
        <v>10</v>
      </c>
      <c r="J1445" s="31" t="s">
        <v>21</v>
      </c>
      <c r="K1445" s="31" t="s">
        <v>1132</v>
      </c>
      <c r="L1445" s="33">
        <v>988</v>
      </c>
      <c r="M1445" s="150">
        <v>27107.451895999999</v>
      </c>
      <c r="N1445" s="34">
        <v>-40053</v>
      </c>
      <c r="O1445" s="34">
        <v>35087.27863189565</v>
      </c>
      <c r="P1445" s="30">
        <v>766.19708559999708</v>
      </c>
      <c r="Q1445" s="35">
        <v>4629.2650039999999</v>
      </c>
      <c r="R1445" s="36">
        <v>0</v>
      </c>
      <c r="S1445" s="36">
        <v>4053.7977165729853</v>
      </c>
      <c r="T1445" s="36">
        <v>31390.50045669566</v>
      </c>
      <c r="U1445" s="37">
        <v>35444.48930676109</v>
      </c>
      <c r="V1445" s="38">
        <v>40073.754310761091</v>
      </c>
      <c r="W1445" s="34">
        <v>40839.951396361088</v>
      </c>
      <c r="X1445" s="34">
        <v>40839.760262868644</v>
      </c>
      <c r="Y1445" s="33">
        <v>0.19113349244435085</v>
      </c>
      <c r="Z1445" s="144">
        <v>0</v>
      </c>
      <c r="AA1445" s="34">
        <v>1536.8071101275621</v>
      </c>
      <c r="AB1445" s="34">
        <v>6724.0292326559229</v>
      </c>
      <c r="AC1445" s="34">
        <v>4141.41</v>
      </c>
      <c r="AD1445" s="34">
        <v>278.81059369999997</v>
      </c>
      <c r="AE1445" s="34">
        <v>0</v>
      </c>
      <c r="AF1445" s="34">
        <v>12681.056936483485</v>
      </c>
      <c r="AG1445" s="136">
        <v>14870</v>
      </c>
      <c r="AH1445" s="34">
        <v>17580.745189599998</v>
      </c>
      <c r="AI1445" s="34">
        <v>0</v>
      </c>
      <c r="AJ1445" s="34">
        <v>2710.7451896000002</v>
      </c>
      <c r="AK1445" s="34">
        <v>2710.7451896000002</v>
      </c>
      <c r="AL1445" s="34">
        <v>14870</v>
      </c>
      <c r="AM1445" s="34">
        <v>14870</v>
      </c>
      <c r="AN1445" s="34">
        <v>0</v>
      </c>
      <c r="AO1445" s="34">
        <v>766.19708559999708</v>
      </c>
      <c r="AP1445" s="34">
        <v>-1944.5481040000031</v>
      </c>
      <c r="AQ1445" s="34">
        <v>2710.7451896000002</v>
      </c>
      <c r="AR1445" s="34">
        <v>-40053</v>
      </c>
      <c r="AS1445" s="34">
        <v>0</v>
      </c>
    </row>
    <row r="1446" spans="2:45" s="1" customFormat="1" ht="14.25" x14ac:dyDescent="0.2">
      <c r="B1446" s="31" t="s">
        <v>4794</v>
      </c>
      <c r="C1446" s="32" t="s">
        <v>784</v>
      </c>
      <c r="D1446" s="31" t="s">
        <v>785</v>
      </c>
      <c r="E1446" s="31" t="s">
        <v>13</v>
      </c>
      <c r="F1446" s="31" t="s">
        <v>11</v>
      </c>
      <c r="G1446" s="31" t="s">
        <v>19</v>
      </c>
      <c r="H1446" s="31" t="s">
        <v>29</v>
      </c>
      <c r="I1446" s="31" t="s">
        <v>10</v>
      </c>
      <c r="J1446" s="31" t="s">
        <v>14</v>
      </c>
      <c r="K1446" s="31" t="s">
        <v>786</v>
      </c>
      <c r="L1446" s="33">
        <v>9223</v>
      </c>
      <c r="M1446" s="150">
        <v>338295.88732700003</v>
      </c>
      <c r="N1446" s="34">
        <v>-320952</v>
      </c>
      <c r="O1446" s="34">
        <v>139727.42700769167</v>
      </c>
      <c r="P1446" s="30">
        <v>193123.88732700003</v>
      </c>
      <c r="Q1446" s="35">
        <v>36902.757814999997</v>
      </c>
      <c r="R1446" s="36">
        <v>0</v>
      </c>
      <c r="S1446" s="36">
        <v>25620.914674295553</v>
      </c>
      <c r="T1446" s="36">
        <v>-387.74921783085665</v>
      </c>
      <c r="U1446" s="37">
        <v>25233.301526390969</v>
      </c>
      <c r="V1446" s="38">
        <v>62136.059341390966</v>
      </c>
      <c r="W1446" s="34">
        <v>255259.946668391</v>
      </c>
      <c r="X1446" s="34">
        <v>48039.215014295565</v>
      </c>
      <c r="Y1446" s="33">
        <v>207220.73165409543</v>
      </c>
      <c r="Z1446" s="144">
        <v>0</v>
      </c>
      <c r="AA1446" s="34">
        <v>21864.838277729261</v>
      </c>
      <c r="AB1446" s="34">
        <v>93053.775465737621</v>
      </c>
      <c r="AC1446" s="34">
        <v>38660.17</v>
      </c>
      <c r="AD1446" s="34">
        <v>14387.0703354618</v>
      </c>
      <c r="AE1446" s="34">
        <v>5239.62</v>
      </c>
      <c r="AF1446" s="34">
        <v>173205.47407892867</v>
      </c>
      <c r="AG1446" s="136">
        <v>294158</v>
      </c>
      <c r="AH1446" s="34">
        <v>294158</v>
      </c>
      <c r="AI1446" s="34">
        <v>44833</v>
      </c>
      <c r="AJ1446" s="34">
        <v>44833</v>
      </c>
      <c r="AK1446" s="34">
        <v>0</v>
      </c>
      <c r="AL1446" s="34">
        <v>249325</v>
      </c>
      <c r="AM1446" s="34">
        <v>249325</v>
      </c>
      <c r="AN1446" s="34">
        <v>0</v>
      </c>
      <c r="AO1446" s="34">
        <v>193123.88732700003</v>
      </c>
      <c r="AP1446" s="34">
        <v>193123.88732700003</v>
      </c>
      <c r="AQ1446" s="34">
        <v>0</v>
      </c>
      <c r="AR1446" s="34">
        <v>-320952</v>
      </c>
      <c r="AS1446" s="34">
        <v>0</v>
      </c>
    </row>
    <row r="1447" spans="2:45" s="1" customFormat="1" ht="14.25" x14ac:dyDescent="0.2">
      <c r="B1447" s="31" t="s">
        <v>4794</v>
      </c>
      <c r="C1447" s="32" t="s">
        <v>2159</v>
      </c>
      <c r="D1447" s="31" t="s">
        <v>2160</v>
      </c>
      <c r="E1447" s="31" t="s">
        <v>13</v>
      </c>
      <c r="F1447" s="31" t="s">
        <v>11</v>
      </c>
      <c r="G1447" s="31" t="s">
        <v>19</v>
      </c>
      <c r="H1447" s="31" t="s">
        <v>29</v>
      </c>
      <c r="I1447" s="31" t="s">
        <v>10</v>
      </c>
      <c r="J1447" s="31" t="s">
        <v>12</v>
      </c>
      <c r="K1447" s="31" t="s">
        <v>2161</v>
      </c>
      <c r="L1447" s="33">
        <v>4594</v>
      </c>
      <c r="M1447" s="150">
        <v>185164.01671400003</v>
      </c>
      <c r="N1447" s="34">
        <v>34715</v>
      </c>
      <c r="O1447" s="34">
        <v>0</v>
      </c>
      <c r="P1447" s="30">
        <v>345500.01671400003</v>
      </c>
      <c r="Q1447" s="35">
        <v>10014.093725000001</v>
      </c>
      <c r="R1447" s="36">
        <v>0</v>
      </c>
      <c r="S1447" s="36">
        <v>9190.2040731463858</v>
      </c>
      <c r="T1447" s="36">
        <v>-0.11911328250607767</v>
      </c>
      <c r="U1447" s="37">
        <v>9190.1345174267281</v>
      </c>
      <c r="V1447" s="38">
        <v>19204.228242426729</v>
      </c>
      <c r="W1447" s="34">
        <v>364704.24495642673</v>
      </c>
      <c r="X1447" s="34">
        <v>17231.632637146336</v>
      </c>
      <c r="Y1447" s="33">
        <v>347472.61231928039</v>
      </c>
      <c r="Z1447" s="144">
        <v>0</v>
      </c>
      <c r="AA1447" s="34">
        <v>11395.108417977772</v>
      </c>
      <c r="AB1447" s="34">
        <v>28288.079202450393</v>
      </c>
      <c r="AC1447" s="34">
        <v>19256.73</v>
      </c>
      <c r="AD1447" s="34">
        <v>4976.4449999999997</v>
      </c>
      <c r="AE1447" s="34">
        <v>295.25</v>
      </c>
      <c r="AF1447" s="34">
        <v>64211.612620428168</v>
      </c>
      <c r="AG1447" s="136">
        <v>151084</v>
      </c>
      <c r="AH1447" s="34">
        <v>151084</v>
      </c>
      <c r="AI1447" s="34">
        <v>0</v>
      </c>
      <c r="AJ1447" s="34">
        <v>0</v>
      </c>
      <c r="AK1447" s="34">
        <v>0</v>
      </c>
      <c r="AL1447" s="34">
        <v>151084</v>
      </c>
      <c r="AM1447" s="34">
        <v>151084</v>
      </c>
      <c r="AN1447" s="34">
        <v>0</v>
      </c>
      <c r="AO1447" s="34">
        <v>345500.01671400003</v>
      </c>
      <c r="AP1447" s="34">
        <v>345500.01671400003</v>
      </c>
      <c r="AQ1447" s="34">
        <v>0</v>
      </c>
      <c r="AR1447" s="34">
        <v>34715</v>
      </c>
      <c r="AS1447" s="34">
        <v>0</v>
      </c>
    </row>
    <row r="1448" spans="2:45" s="1" customFormat="1" ht="14.25" x14ac:dyDescent="0.2">
      <c r="B1448" s="31" t="s">
        <v>4794</v>
      </c>
      <c r="C1448" s="32" t="s">
        <v>718</v>
      </c>
      <c r="D1448" s="31" t="s">
        <v>719</v>
      </c>
      <c r="E1448" s="31" t="s">
        <v>13</v>
      </c>
      <c r="F1448" s="31" t="s">
        <v>11</v>
      </c>
      <c r="G1448" s="31" t="s">
        <v>19</v>
      </c>
      <c r="H1448" s="31" t="s">
        <v>29</v>
      </c>
      <c r="I1448" s="31" t="s">
        <v>10</v>
      </c>
      <c r="J1448" s="31" t="s">
        <v>12</v>
      </c>
      <c r="K1448" s="31" t="s">
        <v>720</v>
      </c>
      <c r="L1448" s="33">
        <v>2906</v>
      </c>
      <c r="M1448" s="150">
        <v>193396.378857</v>
      </c>
      <c r="N1448" s="34">
        <v>-354017</v>
      </c>
      <c r="O1448" s="34">
        <v>159322.73726585298</v>
      </c>
      <c r="P1448" s="30">
        <v>-128839.58114299999</v>
      </c>
      <c r="Q1448" s="35">
        <v>16390.71341</v>
      </c>
      <c r="R1448" s="36">
        <v>128839.58114299999</v>
      </c>
      <c r="S1448" s="36">
        <v>3564.8290937156548</v>
      </c>
      <c r="T1448" s="36">
        <v>115618.65403897237</v>
      </c>
      <c r="U1448" s="37">
        <v>248024.40174086366</v>
      </c>
      <c r="V1448" s="38">
        <v>264415.11515086365</v>
      </c>
      <c r="W1448" s="34">
        <v>264415.11515086365</v>
      </c>
      <c r="X1448" s="34">
        <v>152735.30386356861</v>
      </c>
      <c r="Y1448" s="33">
        <v>111679.81128729504</v>
      </c>
      <c r="Z1448" s="144">
        <v>0</v>
      </c>
      <c r="AA1448" s="34">
        <v>1353.8095149932271</v>
      </c>
      <c r="AB1448" s="34">
        <v>19201.175720133269</v>
      </c>
      <c r="AC1448" s="34">
        <v>15051.170000000002</v>
      </c>
      <c r="AD1448" s="34">
        <v>638.03498984960004</v>
      </c>
      <c r="AE1448" s="34">
        <v>0</v>
      </c>
      <c r="AF1448" s="34">
        <v>36244.190224976097</v>
      </c>
      <c r="AG1448" s="136">
        <v>0</v>
      </c>
      <c r="AH1448" s="34">
        <v>44098.04</v>
      </c>
      <c r="AI1448" s="34">
        <v>0</v>
      </c>
      <c r="AJ1448" s="34">
        <v>11579.900000000001</v>
      </c>
      <c r="AK1448" s="34">
        <v>11579.900000000001</v>
      </c>
      <c r="AL1448" s="34">
        <v>0</v>
      </c>
      <c r="AM1448" s="34">
        <v>32518.14</v>
      </c>
      <c r="AN1448" s="34">
        <v>32518.14</v>
      </c>
      <c r="AO1448" s="34">
        <v>-128839.58114299999</v>
      </c>
      <c r="AP1448" s="34">
        <v>-172937.62114299997</v>
      </c>
      <c r="AQ1448" s="34">
        <v>44098.040000000008</v>
      </c>
      <c r="AR1448" s="34">
        <v>-354017</v>
      </c>
      <c r="AS1448" s="34">
        <v>0</v>
      </c>
    </row>
    <row r="1449" spans="2:45" s="1" customFormat="1" ht="14.25" x14ac:dyDescent="0.2">
      <c r="B1449" s="31" t="s">
        <v>4794</v>
      </c>
      <c r="C1449" s="32" t="s">
        <v>2718</v>
      </c>
      <c r="D1449" s="31" t="s">
        <v>2719</v>
      </c>
      <c r="E1449" s="31" t="s">
        <v>13</v>
      </c>
      <c r="F1449" s="31" t="s">
        <v>11</v>
      </c>
      <c r="G1449" s="31" t="s">
        <v>19</v>
      </c>
      <c r="H1449" s="31" t="s">
        <v>29</v>
      </c>
      <c r="I1449" s="31" t="s">
        <v>10</v>
      </c>
      <c r="J1449" s="31" t="s">
        <v>16</v>
      </c>
      <c r="K1449" s="31" t="s">
        <v>2720</v>
      </c>
      <c r="L1449" s="33">
        <v>10789</v>
      </c>
      <c r="M1449" s="150">
        <v>182081.15621800002</v>
      </c>
      <c r="N1449" s="34">
        <v>-211979.41999999998</v>
      </c>
      <c r="O1449" s="34">
        <v>156691.43826081965</v>
      </c>
      <c r="P1449" s="30">
        <v>268678.85183980002</v>
      </c>
      <c r="Q1449" s="35">
        <v>28166.838173</v>
      </c>
      <c r="R1449" s="36">
        <v>0</v>
      </c>
      <c r="S1449" s="36">
        <v>20670.740062865079</v>
      </c>
      <c r="T1449" s="36">
        <v>907.25993713492062</v>
      </c>
      <c r="U1449" s="37">
        <v>21578.116359434738</v>
      </c>
      <c r="V1449" s="38">
        <v>49744.954532434742</v>
      </c>
      <c r="W1449" s="34">
        <v>318423.80637223477</v>
      </c>
      <c r="X1449" s="34">
        <v>38757.637617865053</v>
      </c>
      <c r="Y1449" s="33">
        <v>279666.16875436972</v>
      </c>
      <c r="Z1449" s="144">
        <v>0</v>
      </c>
      <c r="AA1449" s="34">
        <v>26393.026060312561</v>
      </c>
      <c r="AB1449" s="34">
        <v>90938.124063048934</v>
      </c>
      <c r="AC1449" s="34">
        <v>45224.39</v>
      </c>
      <c r="AD1449" s="34">
        <v>59501.87466759541</v>
      </c>
      <c r="AE1449" s="34">
        <v>3589.46</v>
      </c>
      <c r="AF1449" s="34">
        <v>225646.87479095691</v>
      </c>
      <c r="AG1449" s="136">
        <v>294309</v>
      </c>
      <c r="AH1449" s="34">
        <v>312517.11562180001</v>
      </c>
      <c r="AI1449" s="34">
        <v>0</v>
      </c>
      <c r="AJ1449" s="34">
        <v>18208.115621800003</v>
      </c>
      <c r="AK1449" s="34">
        <v>18208.115621800003</v>
      </c>
      <c r="AL1449" s="34">
        <v>294309</v>
      </c>
      <c r="AM1449" s="34">
        <v>294309</v>
      </c>
      <c r="AN1449" s="34">
        <v>0</v>
      </c>
      <c r="AO1449" s="34">
        <v>268678.85183980002</v>
      </c>
      <c r="AP1449" s="34">
        <v>250470.73621800001</v>
      </c>
      <c r="AQ1449" s="34">
        <v>18208.115621800011</v>
      </c>
      <c r="AR1449" s="34">
        <v>-211979.41999999998</v>
      </c>
      <c r="AS1449" s="34">
        <v>0</v>
      </c>
    </row>
    <row r="1450" spans="2:45" s="1" customFormat="1" ht="14.25" x14ac:dyDescent="0.2">
      <c r="B1450" s="31" t="s">
        <v>4794</v>
      </c>
      <c r="C1450" s="32" t="s">
        <v>4359</v>
      </c>
      <c r="D1450" s="31" t="s">
        <v>4360</v>
      </c>
      <c r="E1450" s="31" t="s">
        <v>13</v>
      </c>
      <c r="F1450" s="31" t="s">
        <v>11</v>
      </c>
      <c r="G1450" s="31" t="s">
        <v>19</v>
      </c>
      <c r="H1450" s="31" t="s">
        <v>29</v>
      </c>
      <c r="I1450" s="31" t="s">
        <v>10</v>
      </c>
      <c r="J1450" s="31" t="s">
        <v>12</v>
      </c>
      <c r="K1450" s="31" t="s">
        <v>4361</v>
      </c>
      <c r="L1450" s="33">
        <v>3879</v>
      </c>
      <c r="M1450" s="150">
        <v>175490.11668000001</v>
      </c>
      <c r="N1450" s="34">
        <v>-222955</v>
      </c>
      <c r="O1450" s="34">
        <v>128909.48995755754</v>
      </c>
      <c r="P1450" s="30">
        <v>17212.016680000001</v>
      </c>
      <c r="Q1450" s="35">
        <v>6881.7594079999999</v>
      </c>
      <c r="R1450" s="36">
        <v>0</v>
      </c>
      <c r="S1450" s="36">
        <v>1258.2179302861973</v>
      </c>
      <c r="T1450" s="36">
        <v>88718.275009882505</v>
      </c>
      <c r="U1450" s="37">
        <v>89976.978138697668</v>
      </c>
      <c r="V1450" s="38">
        <v>96858.737546697666</v>
      </c>
      <c r="W1450" s="34">
        <v>114070.75422669767</v>
      </c>
      <c r="X1450" s="34">
        <v>108275.81317784372</v>
      </c>
      <c r="Y1450" s="33">
        <v>5794.9410488539434</v>
      </c>
      <c r="Z1450" s="144">
        <v>0</v>
      </c>
      <c r="AA1450" s="34">
        <v>6134.9099309511967</v>
      </c>
      <c r="AB1450" s="34">
        <v>17869.499689358963</v>
      </c>
      <c r="AC1450" s="34">
        <v>53283.22</v>
      </c>
      <c r="AD1450" s="34">
        <v>4638.1084553000001</v>
      </c>
      <c r="AE1450" s="34">
        <v>0</v>
      </c>
      <c r="AF1450" s="34">
        <v>81925.738075610148</v>
      </c>
      <c r="AG1450" s="136">
        <v>116886</v>
      </c>
      <c r="AH1450" s="34">
        <v>123071.9</v>
      </c>
      <c r="AI1450" s="34">
        <v>0</v>
      </c>
      <c r="AJ1450" s="34">
        <v>6185.9000000000005</v>
      </c>
      <c r="AK1450" s="34">
        <v>6185.9000000000005</v>
      </c>
      <c r="AL1450" s="34">
        <v>116886</v>
      </c>
      <c r="AM1450" s="34">
        <v>116886</v>
      </c>
      <c r="AN1450" s="34">
        <v>0</v>
      </c>
      <c r="AO1450" s="34">
        <v>17212.016680000001</v>
      </c>
      <c r="AP1450" s="34">
        <v>11026.116679999999</v>
      </c>
      <c r="AQ1450" s="34">
        <v>6185.9000000000015</v>
      </c>
      <c r="AR1450" s="34">
        <v>-222955</v>
      </c>
      <c r="AS1450" s="34">
        <v>0</v>
      </c>
    </row>
    <row r="1451" spans="2:45" s="1" customFormat="1" ht="14.25" x14ac:dyDescent="0.2">
      <c r="B1451" s="31" t="s">
        <v>4794</v>
      </c>
      <c r="C1451" s="32" t="s">
        <v>2320</v>
      </c>
      <c r="D1451" s="31" t="s">
        <v>2321</v>
      </c>
      <c r="E1451" s="31" t="s">
        <v>13</v>
      </c>
      <c r="F1451" s="31" t="s">
        <v>11</v>
      </c>
      <c r="G1451" s="31" t="s">
        <v>19</v>
      </c>
      <c r="H1451" s="31" t="s">
        <v>29</v>
      </c>
      <c r="I1451" s="31" t="s">
        <v>10</v>
      </c>
      <c r="J1451" s="31" t="s">
        <v>12</v>
      </c>
      <c r="K1451" s="31" t="s">
        <v>2322</v>
      </c>
      <c r="L1451" s="33">
        <v>2609</v>
      </c>
      <c r="M1451" s="150">
        <v>122590.34570599999</v>
      </c>
      <c r="N1451" s="34">
        <v>-87157.759999999995</v>
      </c>
      <c r="O1451" s="34">
        <v>53897.760305842123</v>
      </c>
      <c r="P1451" s="30">
        <v>-10390.904294000007</v>
      </c>
      <c r="Q1451" s="35">
        <v>10443.779474999999</v>
      </c>
      <c r="R1451" s="36">
        <v>10390.904294000007</v>
      </c>
      <c r="S1451" s="36">
        <v>5494.0155680021098</v>
      </c>
      <c r="T1451" s="36">
        <v>39883.652173582603</v>
      </c>
      <c r="U1451" s="37">
        <v>55768.87276778966</v>
      </c>
      <c r="V1451" s="38">
        <v>66212.652242789656</v>
      </c>
      <c r="W1451" s="34">
        <v>66212.652242789656</v>
      </c>
      <c r="X1451" s="34">
        <v>58562.523642844229</v>
      </c>
      <c r="Y1451" s="33">
        <v>7650.1285999454267</v>
      </c>
      <c r="Z1451" s="144">
        <v>0</v>
      </c>
      <c r="AA1451" s="34">
        <v>5090.3795705213606</v>
      </c>
      <c r="AB1451" s="34">
        <v>13267.954511909527</v>
      </c>
      <c r="AC1451" s="34">
        <v>10936.18</v>
      </c>
      <c r="AD1451" s="34">
        <v>267.61422600000003</v>
      </c>
      <c r="AE1451" s="34">
        <v>1171.1099999999999</v>
      </c>
      <c r="AF1451" s="34">
        <v>30733.238308430889</v>
      </c>
      <c r="AG1451" s="136">
        <v>2720</v>
      </c>
      <c r="AH1451" s="34">
        <v>41336.51</v>
      </c>
      <c r="AI1451" s="34">
        <v>0</v>
      </c>
      <c r="AJ1451" s="34">
        <v>12141.800000000001</v>
      </c>
      <c r="AK1451" s="34">
        <v>12141.800000000001</v>
      </c>
      <c r="AL1451" s="34">
        <v>2720</v>
      </c>
      <c r="AM1451" s="34">
        <v>29194.71</v>
      </c>
      <c r="AN1451" s="34">
        <v>26474.71</v>
      </c>
      <c r="AO1451" s="34">
        <v>-10390.904294000007</v>
      </c>
      <c r="AP1451" s="34">
        <v>-49007.414294000009</v>
      </c>
      <c r="AQ1451" s="34">
        <v>38616.51</v>
      </c>
      <c r="AR1451" s="34">
        <v>-87157.759999999995</v>
      </c>
      <c r="AS1451" s="34">
        <v>0</v>
      </c>
    </row>
    <row r="1452" spans="2:45" s="1" customFormat="1" ht="14.25" x14ac:dyDescent="0.2">
      <c r="B1452" s="31" t="s">
        <v>4794</v>
      </c>
      <c r="C1452" s="32" t="s">
        <v>3722</v>
      </c>
      <c r="D1452" s="31" t="s">
        <v>3723</v>
      </c>
      <c r="E1452" s="31" t="s">
        <v>13</v>
      </c>
      <c r="F1452" s="31" t="s">
        <v>11</v>
      </c>
      <c r="G1452" s="31" t="s">
        <v>19</v>
      </c>
      <c r="H1452" s="31" t="s">
        <v>29</v>
      </c>
      <c r="I1452" s="31" t="s">
        <v>10</v>
      </c>
      <c r="J1452" s="31" t="s">
        <v>12</v>
      </c>
      <c r="K1452" s="31" t="s">
        <v>3724</v>
      </c>
      <c r="L1452" s="33">
        <v>4954</v>
      </c>
      <c r="M1452" s="150">
        <v>788629.65094999992</v>
      </c>
      <c r="N1452" s="34">
        <v>-367352</v>
      </c>
      <c r="O1452" s="34">
        <v>298637.11476629059</v>
      </c>
      <c r="P1452" s="30">
        <v>448043.65094999992</v>
      </c>
      <c r="Q1452" s="35">
        <v>40205.198644999997</v>
      </c>
      <c r="R1452" s="36">
        <v>0</v>
      </c>
      <c r="S1452" s="36">
        <v>0</v>
      </c>
      <c r="T1452" s="36">
        <v>9908</v>
      </c>
      <c r="U1452" s="37">
        <v>9908.0534289220213</v>
      </c>
      <c r="V1452" s="38">
        <v>50113.25207392202</v>
      </c>
      <c r="W1452" s="34">
        <v>498156.90302392194</v>
      </c>
      <c r="X1452" s="34">
        <v>0</v>
      </c>
      <c r="Y1452" s="33">
        <v>498156.90302392194</v>
      </c>
      <c r="Z1452" s="144">
        <v>0</v>
      </c>
      <c r="AA1452" s="34">
        <v>5815.6202236707913</v>
      </c>
      <c r="AB1452" s="34">
        <v>23634.97927827073</v>
      </c>
      <c r="AC1452" s="34">
        <v>20765.75</v>
      </c>
      <c r="AD1452" s="34">
        <v>2748.249058853125</v>
      </c>
      <c r="AE1452" s="34">
        <v>779.68</v>
      </c>
      <c r="AF1452" s="34">
        <v>53744.278560794643</v>
      </c>
      <c r="AG1452" s="136">
        <v>68010</v>
      </c>
      <c r="AH1452" s="34">
        <v>91642</v>
      </c>
      <c r="AI1452" s="34">
        <v>0</v>
      </c>
      <c r="AJ1452" s="34">
        <v>23632</v>
      </c>
      <c r="AK1452" s="34">
        <v>23632</v>
      </c>
      <c r="AL1452" s="34">
        <v>68010</v>
      </c>
      <c r="AM1452" s="34">
        <v>68010</v>
      </c>
      <c r="AN1452" s="34">
        <v>0</v>
      </c>
      <c r="AO1452" s="34">
        <v>448043.65094999992</v>
      </c>
      <c r="AP1452" s="34">
        <v>424411.65094999992</v>
      </c>
      <c r="AQ1452" s="34">
        <v>23632</v>
      </c>
      <c r="AR1452" s="34">
        <v>-367352</v>
      </c>
      <c r="AS1452" s="34">
        <v>0</v>
      </c>
    </row>
    <row r="1453" spans="2:45" s="1" customFormat="1" ht="14.25" x14ac:dyDescent="0.2">
      <c r="B1453" s="31" t="s">
        <v>4794</v>
      </c>
      <c r="C1453" s="32" t="s">
        <v>3961</v>
      </c>
      <c r="D1453" s="31" t="s">
        <v>3962</v>
      </c>
      <c r="E1453" s="31" t="s">
        <v>13</v>
      </c>
      <c r="F1453" s="31" t="s">
        <v>11</v>
      </c>
      <c r="G1453" s="31" t="s">
        <v>19</v>
      </c>
      <c r="H1453" s="31" t="s">
        <v>29</v>
      </c>
      <c r="I1453" s="31" t="s">
        <v>10</v>
      </c>
      <c r="J1453" s="31" t="s">
        <v>14</v>
      </c>
      <c r="K1453" s="31" t="s">
        <v>3963</v>
      </c>
      <c r="L1453" s="33">
        <v>8218</v>
      </c>
      <c r="M1453" s="150">
        <v>314534.18806700001</v>
      </c>
      <c r="N1453" s="34">
        <v>-49546</v>
      </c>
      <c r="O1453" s="34">
        <v>15223.810773657005</v>
      </c>
      <c r="P1453" s="30">
        <v>248787.08087370003</v>
      </c>
      <c r="Q1453" s="35">
        <v>18831.022674</v>
      </c>
      <c r="R1453" s="36">
        <v>0</v>
      </c>
      <c r="S1453" s="36">
        <v>11012.553947432802</v>
      </c>
      <c r="T1453" s="36">
        <v>5423.4460525671984</v>
      </c>
      <c r="U1453" s="37">
        <v>16436.08863118312</v>
      </c>
      <c r="V1453" s="38">
        <v>35267.11130518312</v>
      </c>
      <c r="W1453" s="34">
        <v>284054.19217888312</v>
      </c>
      <c r="X1453" s="34">
        <v>20648.538651432726</v>
      </c>
      <c r="Y1453" s="33">
        <v>263405.6535274504</v>
      </c>
      <c r="Z1453" s="144">
        <v>0</v>
      </c>
      <c r="AA1453" s="34">
        <v>9601.28477465787</v>
      </c>
      <c r="AB1453" s="34">
        <v>60865.880389305363</v>
      </c>
      <c r="AC1453" s="34">
        <v>34447.5</v>
      </c>
      <c r="AD1453" s="34">
        <v>2982.6328574045401</v>
      </c>
      <c r="AE1453" s="34">
        <v>203.08</v>
      </c>
      <c r="AF1453" s="34">
        <v>108100.37802136778</v>
      </c>
      <c r="AG1453" s="136">
        <v>64982</v>
      </c>
      <c r="AH1453" s="34">
        <v>121793.89280670001</v>
      </c>
      <c r="AI1453" s="34">
        <v>2305</v>
      </c>
      <c r="AJ1453" s="34">
        <v>31453.418806700003</v>
      </c>
      <c r="AK1453" s="34">
        <v>29148.418806700003</v>
      </c>
      <c r="AL1453" s="34">
        <v>62677</v>
      </c>
      <c r="AM1453" s="34">
        <v>90340.474000000002</v>
      </c>
      <c r="AN1453" s="34">
        <v>27663.474000000002</v>
      </c>
      <c r="AO1453" s="34">
        <v>248787.08087370003</v>
      </c>
      <c r="AP1453" s="34">
        <v>191975.18806700001</v>
      </c>
      <c r="AQ1453" s="34">
        <v>56811.892806700023</v>
      </c>
      <c r="AR1453" s="34">
        <v>-49546</v>
      </c>
      <c r="AS1453" s="34">
        <v>0</v>
      </c>
    </row>
    <row r="1454" spans="2:45" s="1" customFormat="1" ht="14.25" x14ac:dyDescent="0.2">
      <c r="B1454" s="31" t="s">
        <v>4794</v>
      </c>
      <c r="C1454" s="32" t="s">
        <v>2287</v>
      </c>
      <c r="D1454" s="31" t="s">
        <v>2288</v>
      </c>
      <c r="E1454" s="31" t="s">
        <v>13</v>
      </c>
      <c r="F1454" s="31" t="s">
        <v>11</v>
      </c>
      <c r="G1454" s="31" t="s">
        <v>19</v>
      </c>
      <c r="H1454" s="31" t="s">
        <v>29</v>
      </c>
      <c r="I1454" s="31" t="s">
        <v>10</v>
      </c>
      <c r="J1454" s="31" t="s">
        <v>12</v>
      </c>
      <c r="K1454" s="31" t="s">
        <v>2289</v>
      </c>
      <c r="L1454" s="33">
        <v>2166</v>
      </c>
      <c r="M1454" s="150">
        <v>93605.112399000005</v>
      </c>
      <c r="N1454" s="34">
        <v>-104939</v>
      </c>
      <c r="O1454" s="34">
        <v>72666.42732220031</v>
      </c>
      <c r="P1454" s="30">
        <v>55105.112399000005</v>
      </c>
      <c r="Q1454" s="35">
        <v>7719.2452080000003</v>
      </c>
      <c r="R1454" s="36">
        <v>0</v>
      </c>
      <c r="S1454" s="36">
        <v>4045.9354937158396</v>
      </c>
      <c r="T1454" s="36">
        <v>10946.778661230153</v>
      </c>
      <c r="U1454" s="37">
        <v>14992.795003205529</v>
      </c>
      <c r="V1454" s="38">
        <v>22712.040211205531</v>
      </c>
      <c r="W1454" s="34">
        <v>77817.152610205536</v>
      </c>
      <c r="X1454" s="34">
        <v>20968.392322916145</v>
      </c>
      <c r="Y1454" s="33">
        <v>56848.760287289391</v>
      </c>
      <c r="Z1454" s="144">
        <v>0</v>
      </c>
      <c r="AA1454" s="34">
        <v>1447.1021535072734</v>
      </c>
      <c r="AB1454" s="34">
        <v>16817.461880292776</v>
      </c>
      <c r="AC1454" s="34">
        <v>9079.25</v>
      </c>
      <c r="AD1454" s="34">
        <v>1449.4810507499999</v>
      </c>
      <c r="AE1454" s="34">
        <v>806.34</v>
      </c>
      <c r="AF1454" s="34">
        <v>29599.635084550049</v>
      </c>
      <c r="AG1454" s="136">
        <v>73527</v>
      </c>
      <c r="AH1454" s="34">
        <v>78727</v>
      </c>
      <c r="AI1454" s="34">
        <v>0</v>
      </c>
      <c r="AJ1454" s="34">
        <v>5200</v>
      </c>
      <c r="AK1454" s="34">
        <v>5200</v>
      </c>
      <c r="AL1454" s="34">
        <v>73527</v>
      </c>
      <c r="AM1454" s="34">
        <v>73527</v>
      </c>
      <c r="AN1454" s="34">
        <v>0</v>
      </c>
      <c r="AO1454" s="34">
        <v>55105.112399000005</v>
      </c>
      <c r="AP1454" s="34">
        <v>49905.112399000005</v>
      </c>
      <c r="AQ1454" s="34">
        <v>5200</v>
      </c>
      <c r="AR1454" s="34">
        <v>-104939</v>
      </c>
      <c r="AS1454" s="34">
        <v>0</v>
      </c>
    </row>
    <row r="1455" spans="2:45" s="1" customFormat="1" ht="14.25" x14ac:dyDescent="0.2">
      <c r="B1455" s="31" t="s">
        <v>4794</v>
      </c>
      <c r="C1455" s="32" t="s">
        <v>3207</v>
      </c>
      <c r="D1455" s="31" t="s">
        <v>3208</v>
      </c>
      <c r="E1455" s="31" t="s">
        <v>13</v>
      </c>
      <c r="F1455" s="31" t="s">
        <v>11</v>
      </c>
      <c r="G1455" s="31" t="s">
        <v>19</v>
      </c>
      <c r="H1455" s="31" t="s">
        <v>29</v>
      </c>
      <c r="I1455" s="31" t="s">
        <v>10</v>
      </c>
      <c r="J1455" s="31" t="s">
        <v>12</v>
      </c>
      <c r="K1455" s="31" t="s">
        <v>3209</v>
      </c>
      <c r="L1455" s="33">
        <v>1229</v>
      </c>
      <c r="M1455" s="150">
        <v>41788.334128999995</v>
      </c>
      <c r="N1455" s="34">
        <v>-74690</v>
      </c>
      <c r="O1455" s="34">
        <v>27515.708290749364</v>
      </c>
      <c r="P1455" s="30">
        <v>-7797.465871000004</v>
      </c>
      <c r="Q1455" s="35">
        <v>3502.1277700000001</v>
      </c>
      <c r="R1455" s="36">
        <v>7797.465871000004</v>
      </c>
      <c r="S1455" s="36">
        <v>1261.6602720004846</v>
      </c>
      <c r="T1455" s="36">
        <v>20681.235451510052</v>
      </c>
      <c r="U1455" s="37">
        <v>29740.521969506557</v>
      </c>
      <c r="V1455" s="38">
        <v>33242.64973950656</v>
      </c>
      <c r="W1455" s="34">
        <v>33242.64973950656</v>
      </c>
      <c r="X1455" s="34">
        <v>27483.14626874985</v>
      </c>
      <c r="Y1455" s="33">
        <v>5759.5034707567102</v>
      </c>
      <c r="Z1455" s="144">
        <v>0</v>
      </c>
      <c r="AA1455" s="34">
        <v>1208.9575320811598</v>
      </c>
      <c r="AB1455" s="34">
        <v>6466.9784889804805</v>
      </c>
      <c r="AC1455" s="34">
        <v>21154.38</v>
      </c>
      <c r="AD1455" s="34">
        <v>273.82384942499999</v>
      </c>
      <c r="AE1455" s="34">
        <v>0</v>
      </c>
      <c r="AF1455" s="34">
        <v>29104.139870486641</v>
      </c>
      <c r="AG1455" s="136">
        <v>23630</v>
      </c>
      <c r="AH1455" s="34">
        <v>25104.2</v>
      </c>
      <c r="AI1455" s="34">
        <v>0</v>
      </c>
      <c r="AJ1455" s="34">
        <v>1474.2</v>
      </c>
      <c r="AK1455" s="34">
        <v>1474.2</v>
      </c>
      <c r="AL1455" s="34">
        <v>23630</v>
      </c>
      <c r="AM1455" s="34">
        <v>23630</v>
      </c>
      <c r="AN1455" s="34">
        <v>0</v>
      </c>
      <c r="AO1455" s="34">
        <v>-7797.465871000004</v>
      </c>
      <c r="AP1455" s="34">
        <v>-9271.6658710000047</v>
      </c>
      <c r="AQ1455" s="34">
        <v>1474.1999999999998</v>
      </c>
      <c r="AR1455" s="34">
        <v>-74690</v>
      </c>
      <c r="AS1455" s="34">
        <v>0</v>
      </c>
    </row>
    <row r="1456" spans="2:45" s="1" customFormat="1" ht="14.25" x14ac:dyDescent="0.2">
      <c r="B1456" s="31" t="s">
        <v>4794</v>
      </c>
      <c r="C1456" s="32" t="s">
        <v>1931</v>
      </c>
      <c r="D1456" s="31" t="s">
        <v>1932</v>
      </c>
      <c r="E1456" s="31" t="s">
        <v>13</v>
      </c>
      <c r="F1456" s="31" t="s">
        <v>11</v>
      </c>
      <c r="G1456" s="31" t="s">
        <v>19</v>
      </c>
      <c r="H1456" s="31" t="s">
        <v>29</v>
      </c>
      <c r="I1456" s="31" t="s">
        <v>10</v>
      </c>
      <c r="J1456" s="31" t="s">
        <v>12</v>
      </c>
      <c r="K1456" s="31" t="s">
        <v>1933</v>
      </c>
      <c r="L1456" s="33">
        <v>1062</v>
      </c>
      <c r="M1456" s="150">
        <v>22008.882818999999</v>
      </c>
      <c r="N1456" s="34">
        <v>-2148</v>
      </c>
      <c r="O1456" s="34">
        <v>438.09795976849171</v>
      </c>
      <c r="P1456" s="30">
        <v>10506.262818999996</v>
      </c>
      <c r="Q1456" s="35">
        <v>2468.5513179999998</v>
      </c>
      <c r="R1456" s="36">
        <v>0</v>
      </c>
      <c r="S1456" s="36">
        <v>1305.8158320005014</v>
      </c>
      <c r="T1456" s="36">
        <v>818.18416799949864</v>
      </c>
      <c r="U1456" s="37">
        <v>2124.0114536768647</v>
      </c>
      <c r="V1456" s="38">
        <v>4592.5627716768649</v>
      </c>
      <c r="W1456" s="34">
        <v>15098.825590676861</v>
      </c>
      <c r="X1456" s="34">
        <v>2448.4046850004997</v>
      </c>
      <c r="Y1456" s="33">
        <v>12650.420905676361</v>
      </c>
      <c r="Z1456" s="144">
        <v>0</v>
      </c>
      <c r="AA1456" s="34">
        <v>668.67248900852883</v>
      </c>
      <c r="AB1456" s="34">
        <v>5046.5892047018169</v>
      </c>
      <c r="AC1456" s="34">
        <v>4451.6000000000004</v>
      </c>
      <c r="AD1456" s="34">
        <v>0</v>
      </c>
      <c r="AE1456" s="34">
        <v>0</v>
      </c>
      <c r="AF1456" s="34">
        <v>10166.861693710347</v>
      </c>
      <c r="AG1456" s="136">
        <v>1850</v>
      </c>
      <c r="AH1456" s="34">
        <v>12362.38</v>
      </c>
      <c r="AI1456" s="34">
        <v>0</v>
      </c>
      <c r="AJ1456" s="34">
        <v>478.6</v>
      </c>
      <c r="AK1456" s="34">
        <v>478.6</v>
      </c>
      <c r="AL1456" s="34">
        <v>1850</v>
      </c>
      <c r="AM1456" s="34">
        <v>11883.779999999999</v>
      </c>
      <c r="AN1456" s="34">
        <v>10033.779999999999</v>
      </c>
      <c r="AO1456" s="34">
        <v>10506.262818999996</v>
      </c>
      <c r="AP1456" s="34">
        <v>-6.1171810000032565</v>
      </c>
      <c r="AQ1456" s="34">
        <v>10512.379999999997</v>
      </c>
      <c r="AR1456" s="34">
        <v>-2148</v>
      </c>
      <c r="AS1456" s="34">
        <v>0</v>
      </c>
    </row>
    <row r="1457" spans="2:45" s="1" customFormat="1" ht="14.25" x14ac:dyDescent="0.2">
      <c r="B1457" s="31" t="s">
        <v>4794</v>
      </c>
      <c r="C1457" s="32" t="s">
        <v>3641</v>
      </c>
      <c r="D1457" s="31" t="s">
        <v>3642</v>
      </c>
      <c r="E1457" s="31" t="s">
        <v>13</v>
      </c>
      <c r="F1457" s="31" t="s">
        <v>11</v>
      </c>
      <c r="G1457" s="31" t="s">
        <v>19</v>
      </c>
      <c r="H1457" s="31" t="s">
        <v>29</v>
      </c>
      <c r="I1457" s="31" t="s">
        <v>10</v>
      </c>
      <c r="J1457" s="31" t="s">
        <v>16</v>
      </c>
      <c r="K1457" s="31" t="s">
        <v>3643</v>
      </c>
      <c r="L1457" s="33">
        <v>10318</v>
      </c>
      <c r="M1457" s="150">
        <v>347175.86982500006</v>
      </c>
      <c r="N1457" s="34">
        <v>-202097</v>
      </c>
      <c r="O1457" s="34">
        <v>21309.749678754477</v>
      </c>
      <c r="P1457" s="30">
        <v>247574.26982500008</v>
      </c>
      <c r="Q1457" s="35">
        <v>35903.861143000002</v>
      </c>
      <c r="R1457" s="36">
        <v>0</v>
      </c>
      <c r="S1457" s="36">
        <v>20034.834658293406</v>
      </c>
      <c r="T1457" s="36">
        <v>601.16534170659361</v>
      </c>
      <c r="U1457" s="37">
        <v>20636.111279696692</v>
      </c>
      <c r="V1457" s="38">
        <v>56539.972422696694</v>
      </c>
      <c r="W1457" s="34">
        <v>304114.24224769679</v>
      </c>
      <c r="X1457" s="34">
        <v>37565.314984293422</v>
      </c>
      <c r="Y1457" s="33">
        <v>266548.92726340337</v>
      </c>
      <c r="Z1457" s="144">
        <v>0</v>
      </c>
      <c r="AA1457" s="34">
        <v>16094.991176043339</v>
      </c>
      <c r="AB1457" s="34">
        <v>60514.87272856538</v>
      </c>
      <c r="AC1457" s="34">
        <v>43250.09</v>
      </c>
      <c r="AD1457" s="34">
        <v>13102.1983385</v>
      </c>
      <c r="AE1457" s="34">
        <v>0</v>
      </c>
      <c r="AF1457" s="34">
        <v>132962.15224310872</v>
      </c>
      <c r="AG1457" s="136">
        <v>129963</v>
      </c>
      <c r="AH1457" s="34">
        <v>147488.4</v>
      </c>
      <c r="AI1457" s="34">
        <v>5315</v>
      </c>
      <c r="AJ1457" s="34">
        <v>22840.400000000001</v>
      </c>
      <c r="AK1457" s="34">
        <v>17525.400000000001</v>
      </c>
      <c r="AL1457" s="34">
        <v>124648</v>
      </c>
      <c r="AM1457" s="34">
        <v>124648</v>
      </c>
      <c r="AN1457" s="34">
        <v>0</v>
      </c>
      <c r="AO1457" s="34">
        <v>247574.26982500008</v>
      </c>
      <c r="AP1457" s="34">
        <v>230048.86982500009</v>
      </c>
      <c r="AQ1457" s="34">
        <v>17525.400000000023</v>
      </c>
      <c r="AR1457" s="34">
        <v>-202097</v>
      </c>
      <c r="AS1457" s="34">
        <v>0</v>
      </c>
    </row>
    <row r="1458" spans="2:45" s="1" customFormat="1" ht="14.25" x14ac:dyDescent="0.2">
      <c r="B1458" s="31" t="s">
        <v>4794</v>
      </c>
      <c r="C1458" s="32" t="s">
        <v>2602</v>
      </c>
      <c r="D1458" s="31" t="s">
        <v>2603</v>
      </c>
      <c r="E1458" s="31" t="s">
        <v>13</v>
      </c>
      <c r="F1458" s="31" t="s">
        <v>11</v>
      </c>
      <c r="G1458" s="31" t="s">
        <v>19</v>
      </c>
      <c r="H1458" s="31" t="s">
        <v>29</v>
      </c>
      <c r="I1458" s="31" t="s">
        <v>10</v>
      </c>
      <c r="J1458" s="31" t="s">
        <v>14</v>
      </c>
      <c r="K1458" s="31" t="s">
        <v>2604</v>
      </c>
      <c r="L1458" s="33">
        <v>5250</v>
      </c>
      <c r="M1458" s="150">
        <v>172298.911146</v>
      </c>
      <c r="N1458" s="34">
        <v>-310092.64</v>
      </c>
      <c r="O1458" s="34">
        <v>289082.33195687766</v>
      </c>
      <c r="P1458" s="30">
        <v>-86584.728854000015</v>
      </c>
      <c r="Q1458" s="35">
        <v>15370.438523000001</v>
      </c>
      <c r="R1458" s="36">
        <v>86584.728854000015</v>
      </c>
      <c r="S1458" s="36">
        <v>7237.3134834313505</v>
      </c>
      <c r="T1458" s="36">
        <v>230729.11019890875</v>
      </c>
      <c r="U1458" s="37">
        <v>324552.9026794791</v>
      </c>
      <c r="V1458" s="38">
        <v>339923.34120247909</v>
      </c>
      <c r="W1458" s="34">
        <v>339923.34120247909</v>
      </c>
      <c r="X1458" s="34">
        <v>293614.50551330898</v>
      </c>
      <c r="Y1458" s="33">
        <v>46308.835689170111</v>
      </c>
      <c r="Z1458" s="144">
        <v>4863.7249888341121</v>
      </c>
      <c r="AA1458" s="34">
        <v>6276.6624471796222</v>
      </c>
      <c r="AB1458" s="34">
        <v>22840.135221886168</v>
      </c>
      <c r="AC1458" s="34">
        <v>22006.49</v>
      </c>
      <c r="AD1458" s="34">
        <v>8164.909100770602</v>
      </c>
      <c r="AE1458" s="34">
        <v>3869.86</v>
      </c>
      <c r="AF1458" s="34">
        <v>68021.781758670506</v>
      </c>
      <c r="AG1458" s="136">
        <v>103918</v>
      </c>
      <c r="AH1458" s="34">
        <v>103918</v>
      </c>
      <c r="AI1458" s="34">
        <v>14767</v>
      </c>
      <c r="AJ1458" s="34">
        <v>14767</v>
      </c>
      <c r="AK1458" s="34">
        <v>0</v>
      </c>
      <c r="AL1458" s="34">
        <v>89151</v>
      </c>
      <c r="AM1458" s="34">
        <v>89151</v>
      </c>
      <c r="AN1458" s="34">
        <v>0</v>
      </c>
      <c r="AO1458" s="34">
        <v>-86584.728854000015</v>
      </c>
      <c r="AP1458" s="34">
        <v>-86584.728854000015</v>
      </c>
      <c r="AQ1458" s="34">
        <v>0</v>
      </c>
      <c r="AR1458" s="34">
        <v>-310092.64</v>
      </c>
      <c r="AS1458" s="34">
        <v>0</v>
      </c>
    </row>
    <row r="1459" spans="2:45" s="1" customFormat="1" ht="14.25" x14ac:dyDescent="0.2">
      <c r="B1459" s="31" t="s">
        <v>4794</v>
      </c>
      <c r="C1459" s="32" t="s">
        <v>2138</v>
      </c>
      <c r="D1459" s="31" t="s">
        <v>2139</v>
      </c>
      <c r="E1459" s="31" t="s">
        <v>13</v>
      </c>
      <c r="F1459" s="31" t="s">
        <v>11</v>
      </c>
      <c r="G1459" s="31" t="s">
        <v>19</v>
      </c>
      <c r="H1459" s="31" t="s">
        <v>29</v>
      </c>
      <c r="I1459" s="31" t="s">
        <v>10</v>
      </c>
      <c r="J1459" s="31" t="s">
        <v>14</v>
      </c>
      <c r="K1459" s="31" t="s">
        <v>2140</v>
      </c>
      <c r="L1459" s="33">
        <v>5171</v>
      </c>
      <c r="M1459" s="150">
        <v>135688.79534100002</v>
      </c>
      <c r="N1459" s="34">
        <v>-108979</v>
      </c>
      <c r="O1459" s="34">
        <v>74531.933415083113</v>
      </c>
      <c r="P1459" s="30">
        <v>20992.795341000019</v>
      </c>
      <c r="Q1459" s="35">
        <v>17473.687467</v>
      </c>
      <c r="R1459" s="36">
        <v>0</v>
      </c>
      <c r="S1459" s="36">
        <v>11261.565496004323</v>
      </c>
      <c r="T1459" s="36">
        <v>37900.491979499253</v>
      </c>
      <c r="U1459" s="37">
        <v>49162.322582057401</v>
      </c>
      <c r="V1459" s="38">
        <v>66636.010049057397</v>
      </c>
      <c r="W1459" s="34">
        <v>87628.805390057416</v>
      </c>
      <c r="X1459" s="34">
        <v>67034.755721087393</v>
      </c>
      <c r="Y1459" s="33">
        <v>20594.049668970023</v>
      </c>
      <c r="Z1459" s="144">
        <v>0</v>
      </c>
      <c r="AA1459" s="34">
        <v>3747.1846889630961</v>
      </c>
      <c r="AB1459" s="34">
        <v>34252.770336979956</v>
      </c>
      <c r="AC1459" s="34">
        <v>21675.35</v>
      </c>
      <c r="AD1459" s="34">
        <v>934.97540800000002</v>
      </c>
      <c r="AE1459" s="34">
        <v>0</v>
      </c>
      <c r="AF1459" s="34">
        <v>60610.280433943051</v>
      </c>
      <c r="AG1459" s="136">
        <v>65887</v>
      </c>
      <c r="AH1459" s="34">
        <v>72262</v>
      </c>
      <c r="AI1459" s="34">
        <v>1625</v>
      </c>
      <c r="AJ1459" s="34">
        <v>8000</v>
      </c>
      <c r="AK1459" s="34">
        <v>6375</v>
      </c>
      <c r="AL1459" s="34">
        <v>64262</v>
      </c>
      <c r="AM1459" s="34">
        <v>64262</v>
      </c>
      <c r="AN1459" s="34">
        <v>0</v>
      </c>
      <c r="AO1459" s="34">
        <v>20992.795341000019</v>
      </c>
      <c r="AP1459" s="34">
        <v>14617.795341000019</v>
      </c>
      <c r="AQ1459" s="34">
        <v>6375</v>
      </c>
      <c r="AR1459" s="34">
        <v>-108979</v>
      </c>
      <c r="AS1459" s="34">
        <v>0</v>
      </c>
    </row>
    <row r="1460" spans="2:45" s="1" customFormat="1" ht="14.25" x14ac:dyDescent="0.2">
      <c r="B1460" s="31" t="s">
        <v>4794</v>
      </c>
      <c r="C1460" s="32" t="s">
        <v>2422</v>
      </c>
      <c r="D1460" s="31" t="s">
        <v>2423</v>
      </c>
      <c r="E1460" s="31" t="s">
        <v>13</v>
      </c>
      <c r="F1460" s="31" t="s">
        <v>11</v>
      </c>
      <c r="G1460" s="31" t="s">
        <v>19</v>
      </c>
      <c r="H1460" s="31" t="s">
        <v>29</v>
      </c>
      <c r="I1460" s="31" t="s">
        <v>10</v>
      </c>
      <c r="J1460" s="31" t="s">
        <v>14</v>
      </c>
      <c r="K1460" s="31" t="s">
        <v>2424</v>
      </c>
      <c r="L1460" s="33">
        <v>5860</v>
      </c>
      <c r="M1460" s="150">
        <v>427798.97594499995</v>
      </c>
      <c r="N1460" s="34">
        <v>-300899</v>
      </c>
      <c r="O1460" s="34">
        <v>141656.06136138851</v>
      </c>
      <c r="P1460" s="30">
        <v>135051.37594499995</v>
      </c>
      <c r="Q1460" s="35">
        <v>35712.009903999999</v>
      </c>
      <c r="R1460" s="36">
        <v>0</v>
      </c>
      <c r="S1460" s="36">
        <v>0</v>
      </c>
      <c r="T1460" s="36">
        <v>11720</v>
      </c>
      <c r="U1460" s="37">
        <v>11720.063200137876</v>
      </c>
      <c r="V1460" s="38">
        <v>47432.073104137875</v>
      </c>
      <c r="W1460" s="34">
        <v>182483.44904913782</v>
      </c>
      <c r="X1460" s="34">
        <v>0</v>
      </c>
      <c r="Y1460" s="33">
        <v>182483.44904913782</v>
      </c>
      <c r="Z1460" s="144">
        <v>0</v>
      </c>
      <c r="AA1460" s="34">
        <v>54406.245041180409</v>
      </c>
      <c r="AB1460" s="34">
        <v>68663.605350519938</v>
      </c>
      <c r="AC1460" s="34">
        <v>132863.32999999999</v>
      </c>
      <c r="AD1460" s="34">
        <v>3284.63</v>
      </c>
      <c r="AE1460" s="34">
        <v>1515.94</v>
      </c>
      <c r="AF1460" s="34">
        <v>260733.75039170033</v>
      </c>
      <c r="AG1460" s="136">
        <v>88493</v>
      </c>
      <c r="AH1460" s="34">
        <v>119054.39999999999</v>
      </c>
      <c r="AI1460" s="34">
        <v>0</v>
      </c>
      <c r="AJ1460" s="34">
        <v>30561.4</v>
      </c>
      <c r="AK1460" s="34">
        <v>30561.4</v>
      </c>
      <c r="AL1460" s="34">
        <v>88493</v>
      </c>
      <c r="AM1460" s="34">
        <v>88493</v>
      </c>
      <c r="AN1460" s="34">
        <v>0</v>
      </c>
      <c r="AO1460" s="34">
        <v>135051.37594499995</v>
      </c>
      <c r="AP1460" s="34">
        <v>104489.97594499995</v>
      </c>
      <c r="AQ1460" s="34">
        <v>30561.399999999994</v>
      </c>
      <c r="AR1460" s="34">
        <v>-300899</v>
      </c>
      <c r="AS1460" s="34">
        <v>0</v>
      </c>
    </row>
    <row r="1461" spans="2:45" s="1" customFormat="1" ht="14.25" x14ac:dyDescent="0.2">
      <c r="B1461" s="31" t="s">
        <v>4794</v>
      </c>
      <c r="C1461" s="32" t="s">
        <v>1331</v>
      </c>
      <c r="D1461" s="31" t="s">
        <v>1332</v>
      </c>
      <c r="E1461" s="31" t="s">
        <v>13</v>
      </c>
      <c r="F1461" s="31" t="s">
        <v>11</v>
      </c>
      <c r="G1461" s="31" t="s">
        <v>19</v>
      </c>
      <c r="H1461" s="31" t="s">
        <v>29</v>
      </c>
      <c r="I1461" s="31" t="s">
        <v>10</v>
      </c>
      <c r="J1461" s="31" t="s">
        <v>14</v>
      </c>
      <c r="K1461" s="31" t="s">
        <v>1333</v>
      </c>
      <c r="L1461" s="33">
        <v>8566</v>
      </c>
      <c r="M1461" s="150">
        <v>412356.18916800001</v>
      </c>
      <c r="N1461" s="34">
        <v>-299324.46000000002</v>
      </c>
      <c r="O1461" s="34">
        <v>110790.23578087015</v>
      </c>
      <c r="P1461" s="30">
        <v>218487.3480848</v>
      </c>
      <c r="Q1461" s="35">
        <v>26197.289863999998</v>
      </c>
      <c r="R1461" s="36">
        <v>0</v>
      </c>
      <c r="S1461" s="36">
        <v>13005.409550862136</v>
      </c>
      <c r="T1461" s="36">
        <v>4126.5904491378642</v>
      </c>
      <c r="U1461" s="37">
        <v>17132.092384365369</v>
      </c>
      <c r="V1461" s="38">
        <v>43329.382248365364</v>
      </c>
      <c r="W1461" s="34">
        <v>261816.73033316538</v>
      </c>
      <c r="X1461" s="34">
        <v>24385.142907862144</v>
      </c>
      <c r="Y1461" s="33">
        <v>237431.58742530324</v>
      </c>
      <c r="Z1461" s="144">
        <v>0</v>
      </c>
      <c r="AA1461" s="34">
        <v>53833.397977754859</v>
      </c>
      <c r="AB1461" s="34">
        <v>70599.565936935294</v>
      </c>
      <c r="AC1461" s="34">
        <v>35906.21</v>
      </c>
      <c r="AD1461" s="34">
        <v>6988.4937468388034</v>
      </c>
      <c r="AE1461" s="34">
        <v>1685.82</v>
      </c>
      <c r="AF1461" s="34">
        <v>169013.48766152895</v>
      </c>
      <c r="AG1461" s="136">
        <v>225587</v>
      </c>
      <c r="AH1461" s="34">
        <v>263822.61891680001</v>
      </c>
      <c r="AI1461" s="34">
        <v>3000</v>
      </c>
      <c r="AJ1461" s="34">
        <v>41235.618916800006</v>
      </c>
      <c r="AK1461" s="34">
        <v>38235.618916800006</v>
      </c>
      <c r="AL1461" s="34">
        <v>222587</v>
      </c>
      <c r="AM1461" s="34">
        <v>222587</v>
      </c>
      <c r="AN1461" s="34">
        <v>0</v>
      </c>
      <c r="AO1461" s="34">
        <v>218487.3480848</v>
      </c>
      <c r="AP1461" s="34">
        <v>180251.72916799999</v>
      </c>
      <c r="AQ1461" s="34">
        <v>38235.618916800013</v>
      </c>
      <c r="AR1461" s="34">
        <v>-299324.46000000002</v>
      </c>
      <c r="AS1461" s="34">
        <v>0</v>
      </c>
    </row>
    <row r="1462" spans="2:45" s="1" customFormat="1" ht="14.25" x14ac:dyDescent="0.2">
      <c r="B1462" s="31" t="s">
        <v>4794</v>
      </c>
      <c r="C1462" s="32" t="s">
        <v>2494</v>
      </c>
      <c r="D1462" s="31" t="s">
        <v>2495</v>
      </c>
      <c r="E1462" s="31" t="s">
        <v>13</v>
      </c>
      <c r="F1462" s="31" t="s">
        <v>11</v>
      </c>
      <c r="G1462" s="31" t="s">
        <v>19</v>
      </c>
      <c r="H1462" s="31" t="s">
        <v>29</v>
      </c>
      <c r="I1462" s="31" t="s">
        <v>10</v>
      </c>
      <c r="J1462" s="31" t="s">
        <v>12</v>
      </c>
      <c r="K1462" s="31" t="s">
        <v>2496</v>
      </c>
      <c r="L1462" s="33">
        <v>3716</v>
      </c>
      <c r="M1462" s="150">
        <v>109949.38335599999</v>
      </c>
      <c r="N1462" s="34">
        <v>-74662</v>
      </c>
      <c r="O1462" s="34">
        <v>37126.875944323117</v>
      </c>
      <c r="P1462" s="30">
        <v>87729.923355999985</v>
      </c>
      <c r="Q1462" s="35">
        <v>6908.48081</v>
      </c>
      <c r="R1462" s="36">
        <v>0</v>
      </c>
      <c r="S1462" s="36">
        <v>4575.7160468589</v>
      </c>
      <c r="T1462" s="36">
        <v>2856.2839531411</v>
      </c>
      <c r="U1462" s="37">
        <v>7432.0400770840188</v>
      </c>
      <c r="V1462" s="38">
        <v>14340.520887084018</v>
      </c>
      <c r="W1462" s="34">
        <v>102070.444243084</v>
      </c>
      <c r="X1462" s="34">
        <v>8579.4675878588896</v>
      </c>
      <c r="Y1462" s="33">
        <v>93490.976655225109</v>
      </c>
      <c r="Z1462" s="144">
        <v>0</v>
      </c>
      <c r="AA1462" s="34">
        <v>3296.2767738478515</v>
      </c>
      <c r="AB1462" s="34">
        <v>14322.614152755799</v>
      </c>
      <c r="AC1462" s="34">
        <v>15576.41</v>
      </c>
      <c r="AD1462" s="34">
        <v>1684.9362257500002</v>
      </c>
      <c r="AE1462" s="34">
        <v>0</v>
      </c>
      <c r="AF1462" s="34">
        <v>34880.237152353657</v>
      </c>
      <c r="AG1462" s="136">
        <v>39983</v>
      </c>
      <c r="AH1462" s="34">
        <v>52442.54</v>
      </c>
      <c r="AI1462" s="34">
        <v>0</v>
      </c>
      <c r="AJ1462" s="34">
        <v>10860.5</v>
      </c>
      <c r="AK1462" s="34">
        <v>10860.5</v>
      </c>
      <c r="AL1462" s="34">
        <v>39983</v>
      </c>
      <c r="AM1462" s="34">
        <v>41582.04</v>
      </c>
      <c r="AN1462" s="34">
        <v>1599.0400000000009</v>
      </c>
      <c r="AO1462" s="34">
        <v>87729.923355999985</v>
      </c>
      <c r="AP1462" s="34">
        <v>75270.383355999977</v>
      </c>
      <c r="AQ1462" s="34">
        <v>12459.540000000008</v>
      </c>
      <c r="AR1462" s="34">
        <v>-74662</v>
      </c>
      <c r="AS1462" s="34">
        <v>0</v>
      </c>
    </row>
    <row r="1463" spans="2:45" s="1" customFormat="1" ht="14.25" x14ac:dyDescent="0.2">
      <c r="B1463" s="31" t="s">
        <v>4794</v>
      </c>
      <c r="C1463" s="32" t="s">
        <v>3835</v>
      </c>
      <c r="D1463" s="31" t="s">
        <v>3836</v>
      </c>
      <c r="E1463" s="31" t="s">
        <v>13</v>
      </c>
      <c r="F1463" s="31" t="s">
        <v>11</v>
      </c>
      <c r="G1463" s="31" t="s">
        <v>19</v>
      </c>
      <c r="H1463" s="31" t="s">
        <v>29</v>
      </c>
      <c r="I1463" s="31" t="s">
        <v>10</v>
      </c>
      <c r="J1463" s="31" t="s">
        <v>12</v>
      </c>
      <c r="K1463" s="31" t="s">
        <v>3837</v>
      </c>
      <c r="L1463" s="33">
        <v>5000</v>
      </c>
      <c r="M1463" s="150">
        <v>90353.740724999996</v>
      </c>
      <c r="N1463" s="34">
        <v>-291542</v>
      </c>
      <c r="O1463" s="34">
        <v>232067.18481877763</v>
      </c>
      <c r="P1463" s="30">
        <v>-204010.88520250004</v>
      </c>
      <c r="Q1463" s="35">
        <v>10853.272591000001</v>
      </c>
      <c r="R1463" s="36">
        <v>204010.88520250004</v>
      </c>
      <c r="S1463" s="36">
        <v>2386.8896228580593</v>
      </c>
      <c r="T1463" s="36">
        <v>176797.02408624272</v>
      </c>
      <c r="U1463" s="37">
        <v>383196.86529079243</v>
      </c>
      <c r="V1463" s="38">
        <v>394050.13788179244</v>
      </c>
      <c r="W1463" s="34">
        <v>394050.13788179244</v>
      </c>
      <c r="X1463" s="34">
        <v>227777.85869063571</v>
      </c>
      <c r="Y1463" s="33">
        <v>166272.27919115673</v>
      </c>
      <c r="Z1463" s="144">
        <v>0</v>
      </c>
      <c r="AA1463" s="34">
        <v>9623.0098396317862</v>
      </c>
      <c r="AB1463" s="34">
        <v>18390.545058454682</v>
      </c>
      <c r="AC1463" s="34">
        <v>20958.560000000001</v>
      </c>
      <c r="AD1463" s="34">
        <v>2871.98002185</v>
      </c>
      <c r="AE1463" s="34">
        <v>0</v>
      </c>
      <c r="AF1463" s="34">
        <v>51844.09491993647</v>
      </c>
      <c r="AG1463" s="136">
        <v>120877</v>
      </c>
      <c r="AH1463" s="34">
        <v>126590.3740725</v>
      </c>
      <c r="AI1463" s="34">
        <v>3322</v>
      </c>
      <c r="AJ1463" s="34">
        <v>9035.3740725000007</v>
      </c>
      <c r="AK1463" s="34">
        <v>5713.3740725000007</v>
      </c>
      <c r="AL1463" s="34">
        <v>117555</v>
      </c>
      <c r="AM1463" s="34">
        <v>117555</v>
      </c>
      <c r="AN1463" s="34">
        <v>0</v>
      </c>
      <c r="AO1463" s="34">
        <v>-204010.88520250004</v>
      </c>
      <c r="AP1463" s="34">
        <v>-209724.25927500005</v>
      </c>
      <c r="AQ1463" s="34">
        <v>5713.3740725000098</v>
      </c>
      <c r="AR1463" s="34">
        <v>-291542</v>
      </c>
      <c r="AS1463" s="34">
        <v>0</v>
      </c>
    </row>
    <row r="1464" spans="2:45" s="1" customFormat="1" ht="14.25" x14ac:dyDescent="0.2">
      <c r="B1464" s="31" t="s">
        <v>4794</v>
      </c>
      <c r="C1464" s="32" t="s">
        <v>1490</v>
      </c>
      <c r="D1464" s="31" t="s">
        <v>1491</v>
      </c>
      <c r="E1464" s="31" t="s">
        <v>13</v>
      </c>
      <c r="F1464" s="31" t="s">
        <v>11</v>
      </c>
      <c r="G1464" s="31" t="s">
        <v>19</v>
      </c>
      <c r="H1464" s="31" t="s">
        <v>29</v>
      </c>
      <c r="I1464" s="31" t="s">
        <v>10</v>
      </c>
      <c r="J1464" s="31" t="s">
        <v>16</v>
      </c>
      <c r="K1464" s="31" t="s">
        <v>1492</v>
      </c>
      <c r="L1464" s="33">
        <v>11506</v>
      </c>
      <c r="M1464" s="150">
        <v>556980.62792999996</v>
      </c>
      <c r="N1464" s="34">
        <v>16727.799999999988</v>
      </c>
      <c r="O1464" s="34">
        <v>0</v>
      </c>
      <c r="P1464" s="30">
        <v>561926.49072300002</v>
      </c>
      <c r="Q1464" s="35">
        <v>32455.945799000001</v>
      </c>
      <c r="R1464" s="36">
        <v>0</v>
      </c>
      <c r="S1464" s="36">
        <v>24027.523650294941</v>
      </c>
      <c r="T1464" s="36">
        <v>-54.881279982506385</v>
      </c>
      <c r="U1464" s="37">
        <v>23972.771642863892</v>
      </c>
      <c r="V1464" s="38">
        <v>56428.71744186389</v>
      </c>
      <c r="W1464" s="34">
        <v>618355.20816486387</v>
      </c>
      <c r="X1464" s="34">
        <v>45051.606844294933</v>
      </c>
      <c r="Y1464" s="33">
        <v>573303.60132056894</v>
      </c>
      <c r="Z1464" s="144">
        <v>0</v>
      </c>
      <c r="AA1464" s="34">
        <v>15302.698205271814</v>
      </c>
      <c r="AB1464" s="34">
        <v>105389.85151355679</v>
      </c>
      <c r="AC1464" s="34">
        <v>48229.85</v>
      </c>
      <c r="AD1464" s="34">
        <v>4981.6246455125001</v>
      </c>
      <c r="AE1464" s="34">
        <v>3264.84</v>
      </c>
      <c r="AF1464" s="34">
        <v>177168.86436434108</v>
      </c>
      <c r="AG1464" s="136">
        <v>214845</v>
      </c>
      <c r="AH1464" s="34">
        <v>270543.06279300002</v>
      </c>
      <c r="AI1464" s="34">
        <v>0</v>
      </c>
      <c r="AJ1464" s="34">
        <v>55698.062792999997</v>
      </c>
      <c r="AK1464" s="34">
        <v>55698.062792999997</v>
      </c>
      <c r="AL1464" s="34">
        <v>214845</v>
      </c>
      <c r="AM1464" s="34">
        <v>214845</v>
      </c>
      <c r="AN1464" s="34">
        <v>0</v>
      </c>
      <c r="AO1464" s="34">
        <v>561926.49072300002</v>
      </c>
      <c r="AP1464" s="34">
        <v>506228.42793000001</v>
      </c>
      <c r="AQ1464" s="34">
        <v>55698.062793000019</v>
      </c>
      <c r="AR1464" s="34">
        <v>-491111</v>
      </c>
      <c r="AS1464" s="34">
        <v>507838.8</v>
      </c>
    </row>
    <row r="1465" spans="2:45" s="1" customFormat="1" ht="14.25" x14ac:dyDescent="0.2">
      <c r="B1465" s="31" t="s">
        <v>4794</v>
      </c>
      <c r="C1465" s="32" t="s">
        <v>757</v>
      </c>
      <c r="D1465" s="31" t="s">
        <v>758</v>
      </c>
      <c r="E1465" s="31" t="s">
        <v>13</v>
      </c>
      <c r="F1465" s="31" t="s">
        <v>11</v>
      </c>
      <c r="G1465" s="31" t="s">
        <v>19</v>
      </c>
      <c r="H1465" s="31" t="s">
        <v>29</v>
      </c>
      <c r="I1465" s="31" t="s">
        <v>10</v>
      </c>
      <c r="J1465" s="31" t="s">
        <v>12</v>
      </c>
      <c r="K1465" s="31" t="s">
        <v>759</v>
      </c>
      <c r="L1465" s="33">
        <v>1264</v>
      </c>
      <c r="M1465" s="150">
        <v>38421.917606000003</v>
      </c>
      <c r="N1465" s="34">
        <v>-141569</v>
      </c>
      <c r="O1465" s="34">
        <v>89420.605105767827</v>
      </c>
      <c r="P1465" s="30">
        <v>-69130.482393999991</v>
      </c>
      <c r="Q1465" s="35">
        <v>4214.2458130000005</v>
      </c>
      <c r="R1465" s="36">
        <v>69130.482393999991</v>
      </c>
      <c r="S1465" s="36">
        <v>2608.445521143859</v>
      </c>
      <c r="T1465" s="36">
        <v>69796.721059288218</v>
      </c>
      <c r="U1465" s="37">
        <v>141536.41220587658</v>
      </c>
      <c r="V1465" s="38">
        <v>145750.65801887657</v>
      </c>
      <c r="W1465" s="34">
        <v>145750.65801887657</v>
      </c>
      <c r="X1465" s="34">
        <v>92379.584475911717</v>
      </c>
      <c r="Y1465" s="33">
        <v>53371.073542964848</v>
      </c>
      <c r="Z1465" s="144">
        <v>0</v>
      </c>
      <c r="AA1465" s="34">
        <v>0</v>
      </c>
      <c r="AB1465" s="34">
        <v>11842.337453960268</v>
      </c>
      <c r="AC1465" s="34">
        <v>5298.33</v>
      </c>
      <c r="AD1465" s="34">
        <v>77.5</v>
      </c>
      <c r="AE1465" s="34">
        <v>0</v>
      </c>
      <c r="AF1465" s="34">
        <v>17218.167453960268</v>
      </c>
      <c r="AG1465" s="136">
        <v>34319</v>
      </c>
      <c r="AH1465" s="34">
        <v>36628.6</v>
      </c>
      <c r="AI1465" s="34">
        <v>637</v>
      </c>
      <c r="AJ1465" s="34">
        <v>2946.6000000000004</v>
      </c>
      <c r="AK1465" s="34">
        <v>2309.6000000000004</v>
      </c>
      <c r="AL1465" s="34">
        <v>33682</v>
      </c>
      <c r="AM1465" s="34">
        <v>33682</v>
      </c>
      <c r="AN1465" s="34">
        <v>0</v>
      </c>
      <c r="AO1465" s="34">
        <v>-69130.482393999991</v>
      </c>
      <c r="AP1465" s="34">
        <v>-71440.082393999997</v>
      </c>
      <c r="AQ1465" s="34">
        <v>2309.6000000000058</v>
      </c>
      <c r="AR1465" s="34">
        <v>-144369</v>
      </c>
      <c r="AS1465" s="34">
        <v>2800</v>
      </c>
    </row>
    <row r="1466" spans="2:45" s="1" customFormat="1" ht="14.25" x14ac:dyDescent="0.2">
      <c r="B1466" s="31" t="s">
        <v>4794</v>
      </c>
      <c r="C1466" s="32" t="s">
        <v>3114</v>
      </c>
      <c r="D1466" s="31" t="s">
        <v>3115</v>
      </c>
      <c r="E1466" s="31" t="s">
        <v>13</v>
      </c>
      <c r="F1466" s="31" t="s">
        <v>11</v>
      </c>
      <c r="G1466" s="31" t="s">
        <v>19</v>
      </c>
      <c r="H1466" s="31" t="s">
        <v>29</v>
      </c>
      <c r="I1466" s="31" t="s">
        <v>10</v>
      </c>
      <c r="J1466" s="31" t="s">
        <v>16</v>
      </c>
      <c r="K1466" s="31" t="s">
        <v>3116</v>
      </c>
      <c r="L1466" s="33">
        <v>14387</v>
      </c>
      <c r="M1466" s="150">
        <v>929621.18939999992</v>
      </c>
      <c r="N1466" s="34">
        <v>-905361.6399999999</v>
      </c>
      <c r="O1466" s="34">
        <v>723661.09207683394</v>
      </c>
      <c r="P1466" s="30">
        <v>86513.668340000033</v>
      </c>
      <c r="Q1466" s="35">
        <v>58653.967274000002</v>
      </c>
      <c r="R1466" s="36">
        <v>0</v>
      </c>
      <c r="S1466" s="36">
        <v>13683.762057148113</v>
      </c>
      <c r="T1466" s="36">
        <v>493836.33859144192</v>
      </c>
      <c r="U1466" s="37">
        <v>507522.837452373</v>
      </c>
      <c r="V1466" s="38">
        <v>566176.80472637306</v>
      </c>
      <c r="W1466" s="34">
        <v>652690.47306637303</v>
      </c>
      <c r="X1466" s="34">
        <v>616123.80211998185</v>
      </c>
      <c r="Y1466" s="33">
        <v>36566.670946391183</v>
      </c>
      <c r="Z1466" s="144">
        <v>0</v>
      </c>
      <c r="AA1466" s="34">
        <v>246002.83891259279</v>
      </c>
      <c r="AB1466" s="34">
        <v>106059.7215884239</v>
      </c>
      <c r="AC1466" s="34">
        <v>182324.71</v>
      </c>
      <c r="AD1466" s="34">
        <v>16523.644408665816</v>
      </c>
      <c r="AE1466" s="34">
        <v>5866.85</v>
      </c>
      <c r="AF1466" s="34">
        <v>556777.76490968245</v>
      </c>
      <c r="AG1466" s="136">
        <v>446776</v>
      </c>
      <c r="AH1466" s="34">
        <v>448569.11894000001</v>
      </c>
      <c r="AI1466" s="34">
        <v>91169</v>
      </c>
      <c r="AJ1466" s="34">
        <v>92962.11894</v>
      </c>
      <c r="AK1466" s="34">
        <v>1793.1189400000003</v>
      </c>
      <c r="AL1466" s="34">
        <v>355607</v>
      </c>
      <c r="AM1466" s="34">
        <v>355607</v>
      </c>
      <c r="AN1466" s="34">
        <v>0</v>
      </c>
      <c r="AO1466" s="34">
        <v>86513.668340000033</v>
      </c>
      <c r="AP1466" s="34">
        <v>84720.549400000033</v>
      </c>
      <c r="AQ1466" s="34">
        <v>1793.1189400000003</v>
      </c>
      <c r="AR1466" s="34">
        <v>-905361.6399999999</v>
      </c>
      <c r="AS1466" s="34">
        <v>0</v>
      </c>
    </row>
    <row r="1467" spans="2:45" s="1" customFormat="1" ht="14.25" x14ac:dyDescent="0.2">
      <c r="B1467" s="31" t="s">
        <v>4794</v>
      </c>
      <c r="C1467" s="32" t="s">
        <v>1316</v>
      </c>
      <c r="D1467" s="31" t="s">
        <v>1317</v>
      </c>
      <c r="E1467" s="31" t="s">
        <v>13</v>
      </c>
      <c r="F1467" s="31" t="s">
        <v>11</v>
      </c>
      <c r="G1467" s="31" t="s">
        <v>19</v>
      </c>
      <c r="H1467" s="31" t="s">
        <v>29</v>
      </c>
      <c r="I1467" s="31" t="s">
        <v>10</v>
      </c>
      <c r="J1467" s="31" t="s">
        <v>12</v>
      </c>
      <c r="K1467" s="31" t="s">
        <v>1318</v>
      </c>
      <c r="L1467" s="33">
        <v>1323</v>
      </c>
      <c r="M1467" s="150">
        <v>45628.944246999999</v>
      </c>
      <c r="N1467" s="34">
        <v>-21574</v>
      </c>
      <c r="O1467" s="34">
        <v>17658.8</v>
      </c>
      <c r="P1467" s="30">
        <v>32732.514246999999</v>
      </c>
      <c r="Q1467" s="35">
        <v>3346.0342329999999</v>
      </c>
      <c r="R1467" s="36">
        <v>0</v>
      </c>
      <c r="S1467" s="36">
        <v>2235.4527645722869</v>
      </c>
      <c r="T1467" s="36">
        <v>410.54723542771308</v>
      </c>
      <c r="U1467" s="37">
        <v>2646.0142685635515</v>
      </c>
      <c r="V1467" s="38">
        <v>5992.0485015635513</v>
      </c>
      <c r="W1467" s="34">
        <v>38724.562748563549</v>
      </c>
      <c r="X1467" s="34">
        <v>4191.4739335722843</v>
      </c>
      <c r="Y1467" s="33">
        <v>34533.088814991264</v>
      </c>
      <c r="Z1467" s="144">
        <v>0</v>
      </c>
      <c r="AA1467" s="34">
        <v>1067.595290389394</v>
      </c>
      <c r="AB1467" s="34">
        <v>6667.0878133593333</v>
      </c>
      <c r="AC1467" s="34">
        <v>5545.64</v>
      </c>
      <c r="AD1467" s="34">
        <v>3407.1977867999999</v>
      </c>
      <c r="AE1467" s="34">
        <v>0</v>
      </c>
      <c r="AF1467" s="34">
        <v>16687.520890548727</v>
      </c>
      <c r="AG1467" s="136">
        <v>14215</v>
      </c>
      <c r="AH1467" s="34">
        <v>18719.57</v>
      </c>
      <c r="AI1467" s="34">
        <v>0</v>
      </c>
      <c r="AJ1467" s="34">
        <v>3915.2000000000003</v>
      </c>
      <c r="AK1467" s="34">
        <v>3915.2000000000003</v>
      </c>
      <c r="AL1467" s="34">
        <v>14215</v>
      </c>
      <c r="AM1467" s="34">
        <v>14804.369999999999</v>
      </c>
      <c r="AN1467" s="34">
        <v>589.36999999999898</v>
      </c>
      <c r="AO1467" s="34">
        <v>32732.514246999999</v>
      </c>
      <c r="AP1467" s="34">
        <v>28227.944246999999</v>
      </c>
      <c r="AQ1467" s="34">
        <v>4504.57</v>
      </c>
      <c r="AR1467" s="34">
        <v>-21574</v>
      </c>
      <c r="AS1467" s="34">
        <v>0</v>
      </c>
    </row>
    <row r="1468" spans="2:45" s="1" customFormat="1" ht="14.25" x14ac:dyDescent="0.2">
      <c r="B1468" s="31" t="s">
        <v>4794</v>
      </c>
      <c r="C1468" s="32" t="s">
        <v>886</v>
      </c>
      <c r="D1468" s="31" t="s">
        <v>887</v>
      </c>
      <c r="E1468" s="31" t="s">
        <v>13</v>
      </c>
      <c r="F1468" s="31" t="s">
        <v>11</v>
      </c>
      <c r="G1468" s="31" t="s">
        <v>19</v>
      </c>
      <c r="H1468" s="31" t="s">
        <v>29</v>
      </c>
      <c r="I1468" s="31" t="s">
        <v>10</v>
      </c>
      <c r="J1468" s="31" t="s">
        <v>12</v>
      </c>
      <c r="K1468" s="31" t="s">
        <v>888</v>
      </c>
      <c r="L1468" s="33">
        <v>2505</v>
      </c>
      <c r="M1468" s="150">
        <v>192428.21619800001</v>
      </c>
      <c r="N1468" s="34">
        <v>-160734</v>
      </c>
      <c r="O1468" s="34">
        <v>118902.22533577998</v>
      </c>
      <c r="P1468" s="30">
        <v>96086.516197999998</v>
      </c>
      <c r="Q1468" s="35">
        <v>5108.9773759999998</v>
      </c>
      <c r="R1468" s="36">
        <v>0</v>
      </c>
      <c r="S1468" s="36">
        <v>0</v>
      </c>
      <c r="T1468" s="36">
        <v>14734.518894918272</v>
      </c>
      <c r="U1468" s="37">
        <v>14734.598350859033</v>
      </c>
      <c r="V1468" s="38">
        <v>19843.575726859031</v>
      </c>
      <c r="W1468" s="34">
        <v>115930.09192485904</v>
      </c>
      <c r="X1468" s="34">
        <v>17706.73176178</v>
      </c>
      <c r="Y1468" s="33">
        <v>98223.360163079036</v>
      </c>
      <c r="Z1468" s="144">
        <v>0</v>
      </c>
      <c r="AA1468" s="34">
        <v>16928.138502346159</v>
      </c>
      <c r="AB1468" s="34">
        <v>14780.497210785816</v>
      </c>
      <c r="AC1468" s="34">
        <v>30234.6</v>
      </c>
      <c r="AD1468" s="34">
        <v>667.88499999999999</v>
      </c>
      <c r="AE1468" s="34">
        <v>5619.74</v>
      </c>
      <c r="AF1468" s="34">
        <v>68230.860713131973</v>
      </c>
      <c r="AG1468" s="136">
        <v>59693</v>
      </c>
      <c r="AH1468" s="34">
        <v>66334.3</v>
      </c>
      <c r="AI1468" s="34">
        <v>0</v>
      </c>
      <c r="AJ1468" s="34">
        <v>6641.3</v>
      </c>
      <c r="AK1468" s="34">
        <v>6641.3</v>
      </c>
      <c r="AL1468" s="34">
        <v>59693</v>
      </c>
      <c r="AM1468" s="34">
        <v>59693</v>
      </c>
      <c r="AN1468" s="34">
        <v>0</v>
      </c>
      <c r="AO1468" s="34">
        <v>96086.516197999998</v>
      </c>
      <c r="AP1468" s="34">
        <v>89445.216197999995</v>
      </c>
      <c r="AQ1468" s="34">
        <v>6641.3000000000029</v>
      </c>
      <c r="AR1468" s="34">
        <v>-160734</v>
      </c>
      <c r="AS1468" s="34">
        <v>0</v>
      </c>
    </row>
    <row r="1469" spans="2:45" s="1" customFormat="1" ht="14.25" x14ac:dyDescent="0.2">
      <c r="B1469" s="31" t="s">
        <v>4794</v>
      </c>
      <c r="C1469" s="32" t="s">
        <v>3422</v>
      </c>
      <c r="D1469" s="31" t="s">
        <v>3423</v>
      </c>
      <c r="E1469" s="31" t="s">
        <v>13</v>
      </c>
      <c r="F1469" s="31" t="s">
        <v>11</v>
      </c>
      <c r="G1469" s="31" t="s">
        <v>19</v>
      </c>
      <c r="H1469" s="31" t="s">
        <v>29</v>
      </c>
      <c r="I1469" s="31" t="s">
        <v>10</v>
      </c>
      <c r="J1469" s="31" t="s">
        <v>12</v>
      </c>
      <c r="K1469" s="31" t="s">
        <v>3424</v>
      </c>
      <c r="L1469" s="33">
        <v>1255</v>
      </c>
      <c r="M1469" s="150">
        <v>20683.970730999998</v>
      </c>
      <c r="N1469" s="34">
        <v>-12417</v>
      </c>
      <c r="O1469" s="34">
        <v>0</v>
      </c>
      <c r="P1469" s="30">
        <v>708.42073099999834</v>
      </c>
      <c r="Q1469" s="35">
        <v>2106.9521810000001</v>
      </c>
      <c r="R1469" s="36">
        <v>0</v>
      </c>
      <c r="S1469" s="36">
        <v>2281.9152491437335</v>
      </c>
      <c r="T1469" s="36">
        <v>228.08475085626651</v>
      </c>
      <c r="U1469" s="37">
        <v>2510.0135351831123</v>
      </c>
      <c r="V1469" s="38">
        <v>4616.9657161831128</v>
      </c>
      <c r="W1469" s="34">
        <v>5325.3864471831112</v>
      </c>
      <c r="X1469" s="34">
        <v>4278.5910921437335</v>
      </c>
      <c r="Y1469" s="33">
        <v>1046.7953550393777</v>
      </c>
      <c r="Z1469" s="144">
        <v>0</v>
      </c>
      <c r="AA1469" s="34">
        <v>1114.9050084603975</v>
      </c>
      <c r="AB1469" s="34">
        <v>6731.3544717505865</v>
      </c>
      <c r="AC1469" s="34">
        <v>5260.6</v>
      </c>
      <c r="AD1469" s="34">
        <v>0</v>
      </c>
      <c r="AE1469" s="34">
        <v>0</v>
      </c>
      <c r="AF1469" s="34">
        <v>13106.859480210984</v>
      </c>
      <c r="AG1469" s="136">
        <v>0</v>
      </c>
      <c r="AH1469" s="34">
        <v>14043.449999999999</v>
      </c>
      <c r="AI1469" s="34">
        <v>0</v>
      </c>
      <c r="AJ1469" s="34">
        <v>0</v>
      </c>
      <c r="AK1469" s="34">
        <v>0</v>
      </c>
      <c r="AL1469" s="34">
        <v>0</v>
      </c>
      <c r="AM1469" s="34">
        <v>14043.449999999999</v>
      </c>
      <c r="AN1469" s="34">
        <v>14043.449999999999</v>
      </c>
      <c r="AO1469" s="34">
        <v>708.42073099999834</v>
      </c>
      <c r="AP1469" s="34">
        <v>-13335.029269000001</v>
      </c>
      <c r="AQ1469" s="34">
        <v>14043.449999999999</v>
      </c>
      <c r="AR1469" s="34">
        <v>-12543</v>
      </c>
      <c r="AS1469" s="34">
        <v>126</v>
      </c>
    </row>
    <row r="1470" spans="2:45" s="1" customFormat="1" ht="14.25" x14ac:dyDescent="0.2">
      <c r="B1470" s="31" t="s">
        <v>4794</v>
      </c>
      <c r="C1470" s="32" t="s">
        <v>3533</v>
      </c>
      <c r="D1470" s="31" t="s">
        <v>3534</v>
      </c>
      <c r="E1470" s="31" t="s">
        <v>13</v>
      </c>
      <c r="F1470" s="31" t="s">
        <v>11</v>
      </c>
      <c r="G1470" s="31" t="s">
        <v>19</v>
      </c>
      <c r="H1470" s="31" t="s">
        <v>29</v>
      </c>
      <c r="I1470" s="31" t="s">
        <v>10</v>
      </c>
      <c r="J1470" s="31" t="s">
        <v>16</v>
      </c>
      <c r="K1470" s="31" t="s">
        <v>3535</v>
      </c>
      <c r="L1470" s="33">
        <v>16525</v>
      </c>
      <c r="M1470" s="150">
        <v>565286.29244500003</v>
      </c>
      <c r="N1470" s="34">
        <v>324868</v>
      </c>
      <c r="O1470" s="34">
        <v>0</v>
      </c>
      <c r="P1470" s="30">
        <v>745906.04244500003</v>
      </c>
      <c r="Q1470" s="35">
        <v>23875.786470999999</v>
      </c>
      <c r="R1470" s="36">
        <v>0</v>
      </c>
      <c r="S1470" s="36">
        <v>8529.4276217175611</v>
      </c>
      <c r="T1470" s="36">
        <v>24520.572378282439</v>
      </c>
      <c r="U1470" s="37">
        <v>33050.178222231814</v>
      </c>
      <c r="V1470" s="38">
        <v>56925.964693231814</v>
      </c>
      <c r="W1470" s="34">
        <v>802832.00713823189</v>
      </c>
      <c r="X1470" s="34">
        <v>15992.67679071764</v>
      </c>
      <c r="Y1470" s="33">
        <v>786839.33034751425</v>
      </c>
      <c r="Z1470" s="144">
        <v>0</v>
      </c>
      <c r="AA1470" s="34">
        <v>27003.819425740945</v>
      </c>
      <c r="AB1470" s="34">
        <v>119062.1719354034</v>
      </c>
      <c r="AC1470" s="34">
        <v>107350.67</v>
      </c>
      <c r="AD1470" s="34">
        <v>8371.1856896079989</v>
      </c>
      <c r="AE1470" s="34">
        <v>0</v>
      </c>
      <c r="AF1470" s="34">
        <v>261787.84705075232</v>
      </c>
      <c r="AG1470" s="136">
        <v>186152</v>
      </c>
      <c r="AH1470" s="34">
        <v>186236.75</v>
      </c>
      <c r="AI1470" s="34">
        <v>0</v>
      </c>
      <c r="AJ1470" s="34">
        <v>0</v>
      </c>
      <c r="AK1470" s="34">
        <v>0</v>
      </c>
      <c r="AL1470" s="34">
        <v>186152</v>
      </c>
      <c r="AM1470" s="34">
        <v>186236.75</v>
      </c>
      <c r="AN1470" s="34">
        <v>84.75</v>
      </c>
      <c r="AO1470" s="34">
        <v>745906.04244500003</v>
      </c>
      <c r="AP1470" s="34">
        <v>745821.29244500003</v>
      </c>
      <c r="AQ1470" s="34">
        <v>84.75</v>
      </c>
      <c r="AR1470" s="34">
        <v>317868</v>
      </c>
      <c r="AS1470" s="34">
        <v>7000</v>
      </c>
    </row>
    <row r="1471" spans="2:45" s="1" customFormat="1" ht="14.25" x14ac:dyDescent="0.2">
      <c r="B1471" s="31" t="s">
        <v>4794</v>
      </c>
      <c r="C1471" s="32" t="s">
        <v>2332</v>
      </c>
      <c r="D1471" s="31" t="s">
        <v>2333</v>
      </c>
      <c r="E1471" s="31" t="s">
        <v>13</v>
      </c>
      <c r="F1471" s="31" t="s">
        <v>11</v>
      </c>
      <c r="G1471" s="31" t="s">
        <v>19</v>
      </c>
      <c r="H1471" s="31" t="s">
        <v>29</v>
      </c>
      <c r="I1471" s="31" t="s">
        <v>10</v>
      </c>
      <c r="J1471" s="31" t="s">
        <v>12</v>
      </c>
      <c r="K1471" s="31" t="s">
        <v>2334</v>
      </c>
      <c r="L1471" s="33">
        <v>3483</v>
      </c>
      <c r="M1471" s="150">
        <v>87479.256122000006</v>
      </c>
      <c r="N1471" s="34">
        <v>-132019</v>
      </c>
      <c r="O1471" s="34">
        <v>50914.592003029109</v>
      </c>
      <c r="P1471" s="30">
        <v>-56225.273878</v>
      </c>
      <c r="Q1471" s="35">
        <v>2407.6042769999999</v>
      </c>
      <c r="R1471" s="36">
        <v>56225.273878</v>
      </c>
      <c r="S1471" s="36">
        <v>1310.2616125719317</v>
      </c>
      <c r="T1471" s="36">
        <v>38860.488808499933</v>
      </c>
      <c r="U1471" s="37">
        <v>96396.544114944452</v>
      </c>
      <c r="V1471" s="38">
        <v>98804.148391944458</v>
      </c>
      <c r="W1471" s="34">
        <v>98804.148391944458</v>
      </c>
      <c r="X1471" s="34">
        <v>52110.207160601058</v>
      </c>
      <c r="Y1471" s="33">
        <v>46693.9412313434</v>
      </c>
      <c r="Z1471" s="144">
        <v>0</v>
      </c>
      <c r="AA1471" s="34">
        <v>7501.2844944826093</v>
      </c>
      <c r="AB1471" s="34">
        <v>23463.50353490833</v>
      </c>
      <c r="AC1471" s="34">
        <v>74066.2</v>
      </c>
      <c r="AD1471" s="34">
        <v>1628.1375544</v>
      </c>
      <c r="AE1471" s="34">
        <v>2716.79</v>
      </c>
      <c r="AF1471" s="34">
        <v>109375.91558379093</v>
      </c>
      <c r="AG1471" s="136">
        <v>0</v>
      </c>
      <c r="AH1471" s="34">
        <v>43043.469999999994</v>
      </c>
      <c r="AI1471" s="34">
        <v>0</v>
      </c>
      <c r="AJ1471" s="34">
        <v>4068.7000000000003</v>
      </c>
      <c r="AK1471" s="34">
        <v>4068.7000000000003</v>
      </c>
      <c r="AL1471" s="34">
        <v>0</v>
      </c>
      <c r="AM1471" s="34">
        <v>38974.769999999997</v>
      </c>
      <c r="AN1471" s="34">
        <v>38974.769999999997</v>
      </c>
      <c r="AO1471" s="34">
        <v>-56225.273878</v>
      </c>
      <c r="AP1471" s="34">
        <v>-99268.743877999994</v>
      </c>
      <c r="AQ1471" s="34">
        <v>43043.469999999994</v>
      </c>
      <c r="AR1471" s="34">
        <v>-132019</v>
      </c>
      <c r="AS1471" s="34">
        <v>0</v>
      </c>
    </row>
    <row r="1472" spans="2:45" s="1" customFormat="1" ht="14.25" x14ac:dyDescent="0.2">
      <c r="B1472" s="31" t="s">
        <v>4794</v>
      </c>
      <c r="C1472" s="32" t="s">
        <v>1064</v>
      </c>
      <c r="D1472" s="31" t="s">
        <v>1065</v>
      </c>
      <c r="E1472" s="31" t="s">
        <v>13</v>
      </c>
      <c r="F1472" s="31" t="s">
        <v>11</v>
      </c>
      <c r="G1472" s="31" t="s">
        <v>19</v>
      </c>
      <c r="H1472" s="31" t="s">
        <v>29</v>
      </c>
      <c r="I1472" s="31" t="s">
        <v>10</v>
      </c>
      <c r="J1472" s="31" t="s">
        <v>14</v>
      </c>
      <c r="K1472" s="31" t="s">
        <v>1066</v>
      </c>
      <c r="L1472" s="33">
        <v>7975</v>
      </c>
      <c r="M1472" s="150">
        <v>133109.55412299998</v>
      </c>
      <c r="N1472" s="34">
        <v>-181203.59999999998</v>
      </c>
      <c r="O1472" s="34">
        <v>167892.64458769996</v>
      </c>
      <c r="P1472" s="30">
        <v>-153349.9154647</v>
      </c>
      <c r="Q1472" s="35">
        <v>20963.149925000002</v>
      </c>
      <c r="R1472" s="36">
        <v>153349.9154647</v>
      </c>
      <c r="S1472" s="36">
        <v>18078.672858292655</v>
      </c>
      <c r="T1472" s="36">
        <v>128403.02279245833</v>
      </c>
      <c r="U1472" s="37">
        <v>299833.22795838292</v>
      </c>
      <c r="V1472" s="38">
        <v>320796.3778833829</v>
      </c>
      <c r="W1472" s="34">
        <v>320796.3778833829</v>
      </c>
      <c r="X1472" s="34">
        <v>196645.84502299258</v>
      </c>
      <c r="Y1472" s="33">
        <v>124150.53286039032</v>
      </c>
      <c r="Z1472" s="144">
        <v>0</v>
      </c>
      <c r="AA1472" s="34">
        <v>9269.8114735095005</v>
      </c>
      <c r="AB1472" s="34">
        <v>59313.390508034303</v>
      </c>
      <c r="AC1472" s="34">
        <v>33428.910000000003</v>
      </c>
      <c r="AD1472" s="34">
        <v>5290.7596672</v>
      </c>
      <c r="AE1472" s="34">
        <v>0</v>
      </c>
      <c r="AF1472" s="34">
        <v>107302.87164874381</v>
      </c>
      <c r="AG1472" s="136">
        <v>12142</v>
      </c>
      <c r="AH1472" s="34">
        <v>100980.1304123</v>
      </c>
      <c r="AI1472" s="34">
        <v>2680</v>
      </c>
      <c r="AJ1472" s="34">
        <v>13310.955412299998</v>
      </c>
      <c r="AK1472" s="34">
        <v>10630.955412299998</v>
      </c>
      <c r="AL1472" s="34">
        <v>9462</v>
      </c>
      <c r="AM1472" s="34">
        <v>87669.175000000003</v>
      </c>
      <c r="AN1472" s="34">
        <v>78207.175000000003</v>
      </c>
      <c r="AO1472" s="34">
        <v>-153349.9154647</v>
      </c>
      <c r="AP1472" s="34">
        <v>-242188.04587699997</v>
      </c>
      <c r="AQ1472" s="34">
        <v>88838.130412300001</v>
      </c>
      <c r="AR1472" s="34">
        <v>-181203.59999999998</v>
      </c>
      <c r="AS1472" s="34">
        <v>0</v>
      </c>
    </row>
    <row r="1473" spans="2:45" s="1" customFormat="1" ht="14.25" x14ac:dyDescent="0.2">
      <c r="B1473" s="31" t="s">
        <v>4794</v>
      </c>
      <c r="C1473" s="32" t="s">
        <v>3066</v>
      </c>
      <c r="D1473" s="31" t="s">
        <v>3067</v>
      </c>
      <c r="E1473" s="31" t="s">
        <v>13</v>
      </c>
      <c r="F1473" s="31" t="s">
        <v>11</v>
      </c>
      <c r="G1473" s="31" t="s">
        <v>19</v>
      </c>
      <c r="H1473" s="31" t="s">
        <v>29</v>
      </c>
      <c r="I1473" s="31" t="s">
        <v>10</v>
      </c>
      <c r="J1473" s="31" t="s">
        <v>21</v>
      </c>
      <c r="K1473" s="31" t="s">
        <v>3068</v>
      </c>
      <c r="L1473" s="33">
        <v>316</v>
      </c>
      <c r="M1473" s="150">
        <v>15044.215757000002</v>
      </c>
      <c r="N1473" s="34">
        <v>857</v>
      </c>
      <c r="O1473" s="34">
        <v>0</v>
      </c>
      <c r="P1473" s="30">
        <v>18992.011757</v>
      </c>
      <c r="Q1473" s="35">
        <v>876.09525499999995</v>
      </c>
      <c r="R1473" s="36">
        <v>0</v>
      </c>
      <c r="S1473" s="36">
        <v>261.20539542867175</v>
      </c>
      <c r="T1473" s="36">
        <v>370.79460457132825</v>
      </c>
      <c r="U1473" s="37">
        <v>632.00340806204247</v>
      </c>
      <c r="V1473" s="38">
        <v>1508.0986630620423</v>
      </c>
      <c r="W1473" s="34">
        <v>20500.110420062043</v>
      </c>
      <c r="X1473" s="34">
        <v>489.76011642867161</v>
      </c>
      <c r="Y1473" s="33">
        <v>20010.350303633371</v>
      </c>
      <c r="Z1473" s="144">
        <v>0</v>
      </c>
      <c r="AA1473" s="34">
        <v>1635.8538526469508</v>
      </c>
      <c r="AB1473" s="34">
        <v>3186.2406578351793</v>
      </c>
      <c r="AC1473" s="34">
        <v>4091.7999999999997</v>
      </c>
      <c r="AD1473" s="34">
        <v>147.5</v>
      </c>
      <c r="AE1473" s="34">
        <v>179.27</v>
      </c>
      <c r="AF1473" s="34">
        <v>9240.6645104821309</v>
      </c>
      <c r="AG1473" s="136">
        <v>0</v>
      </c>
      <c r="AH1473" s="34">
        <v>3090.7959999999998</v>
      </c>
      <c r="AI1473" s="34">
        <v>0</v>
      </c>
      <c r="AJ1473" s="34">
        <v>0</v>
      </c>
      <c r="AK1473" s="34">
        <v>0</v>
      </c>
      <c r="AL1473" s="34">
        <v>0</v>
      </c>
      <c r="AM1473" s="34">
        <v>3090.7959999999998</v>
      </c>
      <c r="AN1473" s="34">
        <v>3090.7959999999998</v>
      </c>
      <c r="AO1473" s="34">
        <v>18992.011757</v>
      </c>
      <c r="AP1473" s="34">
        <v>15901.215757</v>
      </c>
      <c r="AQ1473" s="34">
        <v>3090.7959999999985</v>
      </c>
      <c r="AR1473" s="34">
        <v>857</v>
      </c>
      <c r="AS1473" s="34">
        <v>0</v>
      </c>
    </row>
    <row r="1474" spans="2:45" s="1" customFormat="1" ht="14.25" x14ac:dyDescent="0.2">
      <c r="B1474" s="31" t="s">
        <v>4794</v>
      </c>
      <c r="C1474" s="32" t="s">
        <v>3886</v>
      </c>
      <c r="D1474" s="31" t="s">
        <v>3887</v>
      </c>
      <c r="E1474" s="31" t="s">
        <v>13</v>
      </c>
      <c r="F1474" s="31" t="s">
        <v>11</v>
      </c>
      <c r="G1474" s="31" t="s">
        <v>19</v>
      </c>
      <c r="H1474" s="31" t="s">
        <v>29</v>
      </c>
      <c r="I1474" s="31" t="s">
        <v>10</v>
      </c>
      <c r="J1474" s="31" t="s">
        <v>21</v>
      </c>
      <c r="K1474" s="31" t="s">
        <v>3888</v>
      </c>
      <c r="L1474" s="33">
        <v>297</v>
      </c>
      <c r="M1474" s="150">
        <v>5356.6408789999996</v>
      </c>
      <c r="N1474" s="34">
        <v>-5666</v>
      </c>
      <c r="O1474" s="34">
        <v>3354.6922298260106</v>
      </c>
      <c r="P1474" s="30">
        <v>2044.2619668999992</v>
      </c>
      <c r="Q1474" s="35">
        <v>0</v>
      </c>
      <c r="R1474" s="36">
        <v>0</v>
      </c>
      <c r="S1474" s="36">
        <v>179.83990628578334</v>
      </c>
      <c r="T1474" s="36">
        <v>1092.8088382413853</v>
      </c>
      <c r="U1474" s="37">
        <v>1272.6556072896367</v>
      </c>
      <c r="V1474" s="38">
        <v>1272.6556072896367</v>
      </c>
      <c r="W1474" s="34">
        <v>3316.9175741896361</v>
      </c>
      <c r="X1474" s="34">
        <v>1490.2701692117948</v>
      </c>
      <c r="Y1474" s="33">
        <v>1826.6474049778412</v>
      </c>
      <c r="Z1474" s="144">
        <v>0</v>
      </c>
      <c r="AA1474" s="34">
        <v>2157.0066193509028</v>
      </c>
      <c r="AB1474" s="34">
        <v>1072.790004852804</v>
      </c>
      <c r="AC1474" s="34">
        <v>3695.7400000000002</v>
      </c>
      <c r="AD1474" s="34">
        <v>0</v>
      </c>
      <c r="AE1474" s="34">
        <v>0</v>
      </c>
      <c r="AF1474" s="34">
        <v>6925.5366242037071</v>
      </c>
      <c r="AG1474" s="136">
        <v>0</v>
      </c>
      <c r="AH1474" s="34">
        <v>3440.6210878999996</v>
      </c>
      <c r="AI1474" s="34">
        <v>0</v>
      </c>
      <c r="AJ1474" s="34">
        <v>535.66408790000003</v>
      </c>
      <c r="AK1474" s="34">
        <v>535.66408790000003</v>
      </c>
      <c r="AL1474" s="34">
        <v>0</v>
      </c>
      <c r="AM1474" s="34">
        <v>2904.9569999999994</v>
      </c>
      <c r="AN1474" s="34">
        <v>2904.9569999999994</v>
      </c>
      <c r="AO1474" s="34">
        <v>2044.2619668999992</v>
      </c>
      <c r="AP1474" s="34">
        <v>-1396.3591210000004</v>
      </c>
      <c r="AQ1474" s="34">
        <v>3440.6210878999996</v>
      </c>
      <c r="AR1474" s="34">
        <v>-5666</v>
      </c>
      <c r="AS1474" s="34">
        <v>0</v>
      </c>
    </row>
    <row r="1475" spans="2:45" s="1" customFormat="1" ht="14.25" x14ac:dyDescent="0.2">
      <c r="B1475" s="31" t="s">
        <v>4794</v>
      </c>
      <c r="C1475" s="32" t="s">
        <v>4497</v>
      </c>
      <c r="D1475" s="31" t="s">
        <v>4498</v>
      </c>
      <c r="E1475" s="31" t="s">
        <v>13</v>
      </c>
      <c r="F1475" s="31" t="s">
        <v>11</v>
      </c>
      <c r="G1475" s="31" t="s">
        <v>19</v>
      </c>
      <c r="H1475" s="31" t="s">
        <v>29</v>
      </c>
      <c r="I1475" s="31" t="s">
        <v>10</v>
      </c>
      <c r="J1475" s="31" t="s">
        <v>12</v>
      </c>
      <c r="K1475" s="31" t="s">
        <v>4499</v>
      </c>
      <c r="L1475" s="33">
        <v>1827</v>
      </c>
      <c r="M1475" s="150">
        <v>61252.859926999998</v>
      </c>
      <c r="N1475" s="34">
        <v>-93742</v>
      </c>
      <c r="O1475" s="34">
        <v>27312.255403086976</v>
      </c>
      <c r="P1475" s="30">
        <v>3708.8599269999977</v>
      </c>
      <c r="Q1475" s="35">
        <v>4249.0381850000003</v>
      </c>
      <c r="R1475" s="36">
        <v>0</v>
      </c>
      <c r="S1475" s="36">
        <v>2327.8838022866084</v>
      </c>
      <c r="T1475" s="36">
        <v>17887.317194487405</v>
      </c>
      <c r="U1475" s="37">
        <v>20215.31000731072</v>
      </c>
      <c r="V1475" s="38">
        <v>24464.348192310721</v>
      </c>
      <c r="W1475" s="34">
        <v>28173.208119310719</v>
      </c>
      <c r="X1475" s="34">
        <v>25756.037747373586</v>
      </c>
      <c r="Y1475" s="33">
        <v>2417.1703719371326</v>
      </c>
      <c r="Z1475" s="144">
        <v>0</v>
      </c>
      <c r="AA1475" s="34">
        <v>1619.9463865249315</v>
      </c>
      <c r="AB1475" s="34">
        <v>9706.8316342460203</v>
      </c>
      <c r="AC1475" s="34">
        <v>7658.26</v>
      </c>
      <c r="AD1475" s="34">
        <v>279</v>
      </c>
      <c r="AE1475" s="34">
        <v>3177.11</v>
      </c>
      <c r="AF1475" s="34">
        <v>22441.148020770954</v>
      </c>
      <c r="AG1475" s="136">
        <v>50751</v>
      </c>
      <c r="AH1475" s="34">
        <v>51251</v>
      </c>
      <c r="AI1475" s="34">
        <v>0</v>
      </c>
      <c r="AJ1475" s="34">
        <v>500</v>
      </c>
      <c r="AK1475" s="34">
        <v>500</v>
      </c>
      <c r="AL1475" s="34">
        <v>50751</v>
      </c>
      <c r="AM1475" s="34">
        <v>50751</v>
      </c>
      <c r="AN1475" s="34">
        <v>0</v>
      </c>
      <c r="AO1475" s="34">
        <v>3708.8599269999977</v>
      </c>
      <c r="AP1475" s="34">
        <v>3208.8599269999977</v>
      </c>
      <c r="AQ1475" s="34">
        <v>500</v>
      </c>
      <c r="AR1475" s="34">
        <v>-93742</v>
      </c>
      <c r="AS1475" s="34">
        <v>0</v>
      </c>
    </row>
    <row r="1476" spans="2:45" s="1" customFormat="1" ht="14.25" x14ac:dyDescent="0.2">
      <c r="B1476" s="31" t="s">
        <v>4794</v>
      </c>
      <c r="C1476" s="32" t="s">
        <v>4533</v>
      </c>
      <c r="D1476" s="31" t="s">
        <v>4534</v>
      </c>
      <c r="E1476" s="31" t="s">
        <v>13</v>
      </c>
      <c r="F1476" s="31" t="s">
        <v>11</v>
      </c>
      <c r="G1476" s="31" t="s">
        <v>19</v>
      </c>
      <c r="H1476" s="31" t="s">
        <v>29</v>
      </c>
      <c r="I1476" s="31" t="s">
        <v>10</v>
      </c>
      <c r="J1476" s="31" t="s">
        <v>12</v>
      </c>
      <c r="K1476" s="31" t="s">
        <v>4535</v>
      </c>
      <c r="L1476" s="33">
        <v>1589</v>
      </c>
      <c r="M1476" s="150">
        <v>54275.259006999993</v>
      </c>
      <c r="N1476" s="34">
        <v>-45523.6</v>
      </c>
      <c r="O1476" s="34">
        <v>40096.0740993</v>
      </c>
      <c r="P1476" s="30">
        <v>22978.094907699997</v>
      </c>
      <c r="Q1476" s="35">
        <v>2857.7897349999998</v>
      </c>
      <c r="R1476" s="36">
        <v>0</v>
      </c>
      <c r="S1476" s="36">
        <v>1640.9552697149159</v>
      </c>
      <c r="T1476" s="36">
        <v>12904.384086441929</v>
      </c>
      <c r="U1476" s="37">
        <v>14545.417791946331</v>
      </c>
      <c r="V1476" s="38">
        <v>17403.207526946331</v>
      </c>
      <c r="W1476" s="34">
        <v>40381.302434646328</v>
      </c>
      <c r="X1476" s="34">
        <v>18772.816448314923</v>
      </c>
      <c r="Y1476" s="33">
        <v>21608.485986331405</v>
      </c>
      <c r="Z1476" s="144">
        <v>0</v>
      </c>
      <c r="AA1476" s="34">
        <v>1982.6508706923264</v>
      </c>
      <c r="AB1476" s="34">
        <v>11202.316536662172</v>
      </c>
      <c r="AC1476" s="34">
        <v>25716.7</v>
      </c>
      <c r="AD1476" s="34">
        <v>650.5</v>
      </c>
      <c r="AE1476" s="34">
        <v>0</v>
      </c>
      <c r="AF1476" s="34">
        <v>39552.1674073545</v>
      </c>
      <c r="AG1476" s="136">
        <v>2405</v>
      </c>
      <c r="AH1476" s="34">
        <v>23208.435900699998</v>
      </c>
      <c r="AI1476" s="34">
        <v>0</v>
      </c>
      <c r="AJ1476" s="34">
        <v>5427.5259006999995</v>
      </c>
      <c r="AK1476" s="34">
        <v>5427.5259006999995</v>
      </c>
      <c r="AL1476" s="34">
        <v>2405</v>
      </c>
      <c r="AM1476" s="34">
        <v>17780.91</v>
      </c>
      <c r="AN1476" s="34">
        <v>15375.91</v>
      </c>
      <c r="AO1476" s="34">
        <v>22978.094907699997</v>
      </c>
      <c r="AP1476" s="34">
        <v>2174.6590069999984</v>
      </c>
      <c r="AQ1476" s="34">
        <v>20803.435900700002</v>
      </c>
      <c r="AR1476" s="34">
        <v>-45523.6</v>
      </c>
      <c r="AS1476" s="34">
        <v>0</v>
      </c>
    </row>
    <row r="1477" spans="2:45" s="1" customFormat="1" ht="14.25" x14ac:dyDescent="0.2">
      <c r="B1477" s="31" t="s">
        <v>4794</v>
      </c>
      <c r="C1477" s="32" t="s">
        <v>88</v>
      </c>
      <c r="D1477" s="31" t="s">
        <v>89</v>
      </c>
      <c r="E1477" s="31" t="s">
        <v>13</v>
      </c>
      <c r="F1477" s="31" t="s">
        <v>11</v>
      </c>
      <c r="G1477" s="31" t="s">
        <v>19</v>
      </c>
      <c r="H1477" s="31" t="s">
        <v>29</v>
      </c>
      <c r="I1477" s="31" t="s">
        <v>10</v>
      </c>
      <c r="J1477" s="31" t="s">
        <v>12</v>
      </c>
      <c r="K1477" s="31" t="s">
        <v>90</v>
      </c>
      <c r="L1477" s="33">
        <v>1475</v>
      </c>
      <c r="M1477" s="150">
        <v>54795.070017999999</v>
      </c>
      <c r="N1477" s="34">
        <v>-96197</v>
      </c>
      <c r="O1477" s="34">
        <v>53920.988727226169</v>
      </c>
      <c r="P1477" s="30">
        <v>-19417.172980200001</v>
      </c>
      <c r="Q1477" s="35">
        <v>3206.9598780000001</v>
      </c>
      <c r="R1477" s="36">
        <v>19417.172980200001</v>
      </c>
      <c r="S1477" s="36">
        <v>986.5256354289503</v>
      </c>
      <c r="T1477" s="36">
        <v>42331.254657253958</v>
      </c>
      <c r="U1477" s="37">
        <v>62735.291571321184</v>
      </c>
      <c r="V1477" s="38">
        <v>65942.251449321178</v>
      </c>
      <c r="W1477" s="34">
        <v>65942.251449321178</v>
      </c>
      <c r="X1477" s="34">
        <v>53426.974346655115</v>
      </c>
      <c r="Y1477" s="33">
        <v>12515.277102666063</v>
      </c>
      <c r="Z1477" s="144">
        <v>0</v>
      </c>
      <c r="AA1477" s="34">
        <v>4620.1730745271798</v>
      </c>
      <c r="AB1477" s="34">
        <v>8508.1142545012153</v>
      </c>
      <c r="AC1477" s="34">
        <v>21574.26</v>
      </c>
      <c r="AD1477" s="34">
        <v>602.80499999999995</v>
      </c>
      <c r="AE1477" s="34">
        <v>50.57</v>
      </c>
      <c r="AF1477" s="34">
        <v>35355.922329028392</v>
      </c>
      <c r="AG1477" s="136">
        <v>11345</v>
      </c>
      <c r="AH1477" s="34">
        <v>21984.757001800001</v>
      </c>
      <c r="AI1477" s="34">
        <v>0</v>
      </c>
      <c r="AJ1477" s="34">
        <v>5479.5070018000006</v>
      </c>
      <c r="AK1477" s="34">
        <v>5479.5070018000006</v>
      </c>
      <c r="AL1477" s="34">
        <v>11345</v>
      </c>
      <c r="AM1477" s="34">
        <v>16505.25</v>
      </c>
      <c r="AN1477" s="34">
        <v>5160.25</v>
      </c>
      <c r="AO1477" s="34">
        <v>-19417.172980200001</v>
      </c>
      <c r="AP1477" s="34">
        <v>-30056.929982000001</v>
      </c>
      <c r="AQ1477" s="34">
        <v>10639.757001800001</v>
      </c>
      <c r="AR1477" s="34">
        <v>-96197</v>
      </c>
      <c r="AS1477" s="34">
        <v>0</v>
      </c>
    </row>
    <row r="1478" spans="2:45" s="1" customFormat="1" ht="14.25" x14ac:dyDescent="0.2">
      <c r="B1478" s="31" t="s">
        <v>4794</v>
      </c>
      <c r="C1478" s="32" t="s">
        <v>310</v>
      </c>
      <c r="D1478" s="31" t="s">
        <v>311</v>
      </c>
      <c r="E1478" s="31" t="s">
        <v>13</v>
      </c>
      <c r="F1478" s="31" t="s">
        <v>11</v>
      </c>
      <c r="G1478" s="31" t="s">
        <v>19</v>
      </c>
      <c r="H1478" s="31" t="s">
        <v>29</v>
      </c>
      <c r="I1478" s="31" t="s">
        <v>10</v>
      </c>
      <c r="J1478" s="31" t="s">
        <v>12</v>
      </c>
      <c r="K1478" s="31" t="s">
        <v>312</v>
      </c>
      <c r="L1478" s="33">
        <v>1909</v>
      </c>
      <c r="M1478" s="150">
        <v>69148.512826999999</v>
      </c>
      <c r="N1478" s="34">
        <v>-13184</v>
      </c>
      <c r="O1478" s="34">
        <v>9652</v>
      </c>
      <c r="P1478" s="30">
        <v>41040.222826999991</v>
      </c>
      <c r="Q1478" s="35">
        <v>2137.897622</v>
      </c>
      <c r="R1478" s="36">
        <v>0</v>
      </c>
      <c r="S1478" s="36">
        <v>1290.9753622862102</v>
      </c>
      <c r="T1478" s="36">
        <v>2527.0246377137901</v>
      </c>
      <c r="U1478" s="37">
        <v>3818.0205885773394</v>
      </c>
      <c r="V1478" s="38">
        <v>5955.9182105773398</v>
      </c>
      <c r="W1478" s="34">
        <v>46996.141037577327</v>
      </c>
      <c r="X1478" s="34">
        <v>2420.5788042862041</v>
      </c>
      <c r="Y1478" s="33">
        <v>44575.562233291123</v>
      </c>
      <c r="Z1478" s="144">
        <v>0</v>
      </c>
      <c r="AA1478" s="34">
        <v>1317.3773953638154</v>
      </c>
      <c r="AB1478" s="34">
        <v>10976.060398985555</v>
      </c>
      <c r="AC1478" s="34">
        <v>8001.98</v>
      </c>
      <c r="AD1478" s="34">
        <v>470.65426305985494</v>
      </c>
      <c r="AE1478" s="34">
        <v>190</v>
      </c>
      <c r="AF1478" s="34">
        <v>20956.072057409227</v>
      </c>
      <c r="AG1478" s="136">
        <v>15433</v>
      </c>
      <c r="AH1478" s="34">
        <v>24893.71</v>
      </c>
      <c r="AI1478" s="34">
        <v>0</v>
      </c>
      <c r="AJ1478" s="34">
        <v>3532</v>
      </c>
      <c r="AK1478" s="34">
        <v>3532</v>
      </c>
      <c r="AL1478" s="34">
        <v>15433</v>
      </c>
      <c r="AM1478" s="34">
        <v>21361.71</v>
      </c>
      <c r="AN1478" s="34">
        <v>5928.7099999999991</v>
      </c>
      <c r="AO1478" s="34">
        <v>41040.222826999991</v>
      </c>
      <c r="AP1478" s="34">
        <v>31579.512826999991</v>
      </c>
      <c r="AQ1478" s="34">
        <v>9460.7099999999991</v>
      </c>
      <c r="AR1478" s="34">
        <v>-13184</v>
      </c>
      <c r="AS1478" s="34">
        <v>0</v>
      </c>
    </row>
    <row r="1479" spans="2:45" s="1" customFormat="1" ht="14.25" x14ac:dyDescent="0.2">
      <c r="B1479" s="31" t="s">
        <v>4794</v>
      </c>
      <c r="C1479" s="32" t="s">
        <v>2518</v>
      </c>
      <c r="D1479" s="31" t="s">
        <v>2519</v>
      </c>
      <c r="E1479" s="31" t="s">
        <v>13</v>
      </c>
      <c r="F1479" s="31" t="s">
        <v>11</v>
      </c>
      <c r="G1479" s="31" t="s">
        <v>19</v>
      </c>
      <c r="H1479" s="31" t="s">
        <v>29</v>
      </c>
      <c r="I1479" s="31" t="s">
        <v>10</v>
      </c>
      <c r="J1479" s="31" t="s">
        <v>12</v>
      </c>
      <c r="K1479" s="31" t="s">
        <v>2520</v>
      </c>
      <c r="L1479" s="33">
        <v>4243</v>
      </c>
      <c r="M1479" s="150">
        <v>150971.80567099998</v>
      </c>
      <c r="N1479" s="34">
        <v>-83602</v>
      </c>
      <c r="O1479" s="34">
        <v>15856.556174422774</v>
      </c>
      <c r="P1479" s="30">
        <v>14766.975670999978</v>
      </c>
      <c r="Q1479" s="35">
        <v>9739.4817469999998</v>
      </c>
      <c r="R1479" s="36">
        <v>0</v>
      </c>
      <c r="S1479" s="36">
        <v>7978.9429782887782</v>
      </c>
      <c r="T1479" s="36">
        <v>507.05702171122175</v>
      </c>
      <c r="U1479" s="37">
        <v>8486.0457607824264</v>
      </c>
      <c r="V1479" s="38">
        <v>18225.527507782426</v>
      </c>
      <c r="W1479" s="34">
        <v>32992.503178782405</v>
      </c>
      <c r="X1479" s="34">
        <v>14960.518084288778</v>
      </c>
      <c r="Y1479" s="33">
        <v>18031.985094493626</v>
      </c>
      <c r="Z1479" s="144">
        <v>0</v>
      </c>
      <c r="AA1479" s="34">
        <v>9978.0621341451115</v>
      </c>
      <c r="AB1479" s="34">
        <v>18489.149768220272</v>
      </c>
      <c r="AC1479" s="34">
        <v>17785.439999999999</v>
      </c>
      <c r="AD1479" s="34">
        <v>2231.6652178999998</v>
      </c>
      <c r="AE1479" s="34">
        <v>0</v>
      </c>
      <c r="AF1479" s="34">
        <v>48484.317120265383</v>
      </c>
      <c r="AG1479" s="136">
        <v>23700</v>
      </c>
      <c r="AH1479" s="34">
        <v>50199.17</v>
      </c>
      <c r="AI1479" s="34">
        <v>0</v>
      </c>
      <c r="AJ1479" s="34">
        <v>2720</v>
      </c>
      <c r="AK1479" s="34">
        <v>2720</v>
      </c>
      <c r="AL1479" s="34">
        <v>23700</v>
      </c>
      <c r="AM1479" s="34">
        <v>47479.17</v>
      </c>
      <c r="AN1479" s="34">
        <v>23779.17</v>
      </c>
      <c r="AO1479" s="34">
        <v>14766.975670999978</v>
      </c>
      <c r="AP1479" s="34">
        <v>-11732.19432900002</v>
      </c>
      <c r="AQ1479" s="34">
        <v>26499.17</v>
      </c>
      <c r="AR1479" s="34">
        <v>-83602</v>
      </c>
      <c r="AS1479" s="34">
        <v>0</v>
      </c>
    </row>
    <row r="1480" spans="2:45" s="1" customFormat="1" ht="14.25" x14ac:dyDescent="0.2">
      <c r="B1480" s="31" t="s">
        <v>4794</v>
      </c>
      <c r="C1480" s="32" t="s">
        <v>31</v>
      </c>
      <c r="D1480" s="31" t="s">
        <v>32</v>
      </c>
      <c r="E1480" s="31" t="s">
        <v>13</v>
      </c>
      <c r="F1480" s="31" t="s">
        <v>11</v>
      </c>
      <c r="G1480" s="31" t="s">
        <v>19</v>
      </c>
      <c r="H1480" s="31" t="s">
        <v>29</v>
      </c>
      <c r="I1480" s="31" t="s">
        <v>10</v>
      </c>
      <c r="J1480" s="31" t="s">
        <v>12</v>
      </c>
      <c r="K1480" s="31" t="s">
        <v>33</v>
      </c>
      <c r="L1480" s="33">
        <v>4948</v>
      </c>
      <c r="M1480" s="150">
        <v>161726.673801</v>
      </c>
      <c r="N1480" s="34">
        <v>7853</v>
      </c>
      <c r="O1480" s="34">
        <v>0</v>
      </c>
      <c r="P1480" s="30">
        <v>221614.79380099999</v>
      </c>
      <c r="Q1480" s="35">
        <v>16215.837147</v>
      </c>
      <c r="R1480" s="36">
        <v>0</v>
      </c>
      <c r="S1480" s="36">
        <v>13292.12545029082</v>
      </c>
      <c r="T1480" s="36">
        <v>-183.53458497888278</v>
      </c>
      <c r="U1480" s="37">
        <v>13108.661553430544</v>
      </c>
      <c r="V1480" s="38">
        <v>29324.498700430544</v>
      </c>
      <c r="W1480" s="34">
        <v>250939.29250143055</v>
      </c>
      <c r="X1480" s="34">
        <v>24922.735219290858</v>
      </c>
      <c r="Y1480" s="33">
        <v>226016.55728213969</v>
      </c>
      <c r="Z1480" s="144">
        <v>0</v>
      </c>
      <c r="AA1480" s="34">
        <v>2276.1751575014769</v>
      </c>
      <c r="AB1480" s="34">
        <v>28357.430625506055</v>
      </c>
      <c r="AC1480" s="34">
        <v>20740.599999999999</v>
      </c>
      <c r="AD1480" s="34">
        <v>10459.178957172502</v>
      </c>
      <c r="AE1480" s="34">
        <v>0</v>
      </c>
      <c r="AF1480" s="34">
        <v>61833.38474018003</v>
      </c>
      <c r="AG1480" s="136">
        <v>0</v>
      </c>
      <c r="AH1480" s="34">
        <v>55368.119999999995</v>
      </c>
      <c r="AI1480" s="34">
        <v>0</v>
      </c>
      <c r="AJ1480" s="34">
        <v>0</v>
      </c>
      <c r="AK1480" s="34">
        <v>0</v>
      </c>
      <c r="AL1480" s="34">
        <v>0</v>
      </c>
      <c r="AM1480" s="34">
        <v>55368.119999999995</v>
      </c>
      <c r="AN1480" s="34">
        <v>55368.119999999995</v>
      </c>
      <c r="AO1480" s="34">
        <v>221614.79380099999</v>
      </c>
      <c r="AP1480" s="34">
        <v>166246.673801</v>
      </c>
      <c r="AQ1480" s="34">
        <v>55368.119999999995</v>
      </c>
      <c r="AR1480" s="34">
        <v>7853</v>
      </c>
      <c r="AS1480" s="34">
        <v>0</v>
      </c>
    </row>
    <row r="1481" spans="2:45" s="1" customFormat="1" ht="14.25" x14ac:dyDescent="0.2">
      <c r="B1481" s="31" t="s">
        <v>4794</v>
      </c>
      <c r="C1481" s="32" t="s">
        <v>4464</v>
      </c>
      <c r="D1481" s="31" t="s">
        <v>4465</v>
      </c>
      <c r="E1481" s="31" t="s">
        <v>13</v>
      </c>
      <c r="F1481" s="31" t="s">
        <v>11</v>
      </c>
      <c r="G1481" s="31" t="s">
        <v>19</v>
      </c>
      <c r="H1481" s="31" t="s">
        <v>29</v>
      </c>
      <c r="I1481" s="31" t="s">
        <v>10</v>
      </c>
      <c r="J1481" s="31" t="s">
        <v>12</v>
      </c>
      <c r="K1481" s="31" t="s">
        <v>4466</v>
      </c>
      <c r="L1481" s="33">
        <v>4300</v>
      </c>
      <c r="M1481" s="150">
        <v>118762.26631199999</v>
      </c>
      <c r="N1481" s="34">
        <v>-27058</v>
      </c>
      <c r="O1481" s="34">
        <v>20387.374515632851</v>
      </c>
      <c r="P1481" s="30">
        <v>105035.466312</v>
      </c>
      <c r="Q1481" s="35">
        <v>9223.0999680000004</v>
      </c>
      <c r="R1481" s="36">
        <v>0</v>
      </c>
      <c r="S1481" s="36">
        <v>5635.8526182878795</v>
      </c>
      <c r="T1481" s="36">
        <v>2964.1473817121205</v>
      </c>
      <c r="U1481" s="37">
        <v>8600.0463755277942</v>
      </c>
      <c r="V1481" s="38">
        <v>17823.146343527795</v>
      </c>
      <c r="W1481" s="34">
        <v>122858.6126555278</v>
      </c>
      <c r="X1481" s="34">
        <v>10567.223659287905</v>
      </c>
      <c r="Y1481" s="33">
        <v>112291.3889962399</v>
      </c>
      <c r="Z1481" s="144">
        <v>0</v>
      </c>
      <c r="AA1481" s="34">
        <v>2481.6583966734902</v>
      </c>
      <c r="AB1481" s="34">
        <v>29846.837645159289</v>
      </c>
      <c r="AC1481" s="34">
        <v>18024.37</v>
      </c>
      <c r="AD1481" s="34">
        <v>1611.7801250207949</v>
      </c>
      <c r="AE1481" s="34">
        <v>0</v>
      </c>
      <c r="AF1481" s="34">
        <v>51964.64616685357</v>
      </c>
      <c r="AG1481" s="136">
        <v>28184</v>
      </c>
      <c r="AH1481" s="34">
        <v>51300.2</v>
      </c>
      <c r="AI1481" s="34">
        <v>0</v>
      </c>
      <c r="AJ1481" s="34">
        <v>3183.2000000000003</v>
      </c>
      <c r="AK1481" s="34">
        <v>3183.2000000000003</v>
      </c>
      <c r="AL1481" s="34">
        <v>28184</v>
      </c>
      <c r="AM1481" s="34">
        <v>48117</v>
      </c>
      <c r="AN1481" s="34">
        <v>19933</v>
      </c>
      <c r="AO1481" s="34">
        <v>105035.466312</v>
      </c>
      <c r="AP1481" s="34">
        <v>81919.266312000007</v>
      </c>
      <c r="AQ1481" s="34">
        <v>23116.199999999997</v>
      </c>
      <c r="AR1481" s="34">
        <v>-27058</v>
      </c>
      <c r="AS1481" s="34">
        <v>0</v>
      </c>
    </row>
    <row r="1482" spans="2:45" s="1" customFormat="1" ht="14.25" x14ac:dyDescent="0.2">
      <c r="B1482" s="31" t="s">
        <v>4794</v>
      </c>
      <c r="C1482" s="32" t="s">
        <v>3046</v>
      </c>
      <c r="D1482" s="31" t="s">
        <v>3047</v>
      </c>
      <c r="E1482" s="31" t="s">
        <v>13</v>
      </c>
      <c r="F1482" s="31" t="s">
        <v>11</v>
      </c>
      <c r="G1482" s="31" t="s">
        <v>19</v>
      </c>
      <c r="H1482" s="31" t="s">
        <v>29</v>
      </c>
      <c r="I1482" s="31" t="s">
        <v>10</v>
      </c>
      <c r="J1482" s="31" t="s">
        <v>16</v>
      </c>
      <c r="K1482" s="31" t="s">
        <v>3048</v>
      </c>
      <c r="L1482" s="33">
        <v>12542</v>
      </c>
      <c r="M1482" s="150">
        <v>399670.24392000004</v>
      </c>
      <c r="N1482" s="34">
        <v>75379</v>
      </c>
      <c r="O1482" s="34">
        <v>0</v>
      </c>
      <c r="P1482" s="30">
        <v>505690.58392</v>
      </c>
      <c r="Q1482" s="35">
        <v>47942.649519999999</v>
      </c>
      <c r="R1482" s="36">
        <v>0</v>
      </c>
      <c r="S1482" s="36">
        <v>34827.188908584802</v>
      </c>
      <c r="T1482" s="36">
        <v>-526.5447813639621</v>
      </c>
      <c r="U1482" s="37">
        <v>34300.829093555149</v>
      </c>
      <c r="V1482" s="38">
        <v>82243.47861355514</v>
      </c>
      <c r="W1482" s="34">
        <v>587934.06253355509</v>
      </c>
      <c r="X1482" s="34">
        <v>65300.97920358472</v>
      </c>
      <c r="Y1482" s="33">
        <v>522633.08332997037</v>
      </c>
      <c r="Z1482" s="144">
        <v>0</v>
      </c>
      <c r="AA1482" s="34">
        <v>10086.238856771695</v>
      </c>
      <c r="AB1482" s="34">
        <v>104710.72557801145</v>
      </c>
      <c r="AC1482" s="34">
        <v>52572.46</v>
      </c>
      <c r="AD1482" s="34">
        <v>19187.701126892247</v>
      </c>
      <c r="AE1482" s="34">
        <v>17217.21</v>
      </c>
      <c r="AF1482" s="34">
        <v>203774.33556167537</v>
      </c>
      <c r="AG1482" s="136">
        <v>60880</v>
      </c>
      <c r="AH1482" s="34">
        <v>141348.34</v>
      </c>
      <c r="AI1482" s="34">
        <v>0</v>
      </c>
      <c r="AJ1482" s="34">
        <v>0</v>
      </c>
      <c r="AK1482" s="34">
        <v>0</v>
      </c>
      <c r="AL1482" s="34">
        <v>60880</v>
      </c>
      <c r="AM1482" s="34">
        <v>141348.34</v>
      </c>
      <c r="AN1482" s="34">
        <v>80468.34</v>
      </c>
      <c r="AO1482" s="34">
        <v>505690.58392</v>
      </c>
      <c r="AP1482" s="34">
        <v>425222.24392000004</v>
      </c>
      <c r="AQ1482" s="34">
        <v>80468.339999999967</v>
      </c>
      <c r="AR1482" s="34">
        <v>75379</v>
      </c>
      <c r="AS1482" s="34">
        <v>0</v>
      </c>
    </row>
    <row r="1483" spans="2:45" s="1" customFormat="1" ht="14.25" x14ac:dyDescent="0.2">
      <c r="B1483" s="31" t="s">
        <v>4794</v>
      </c>
      <c r="C1483" s="32" t="s">
        <v>3611</v>
      </c>
      <c r="D1483" s="31" t="s">
        <v>3612</v>
      </c>
      <c r="E1483" s="31" t="s">
        <v>13</v>
      </c>
      <c r="F1483" s="31" t="s">
        <v>11</v>
      </c>
      <c r="G1483" s="31" t="s">
        <v>19</v>
      </c>
      <c r="H1483" s="31" t="s">
        <v>29</v>
      </c>
      <c r="I1483" s="31" t="s">
        <v>10</v>
      </c>
      <c r="J1483" s="31" t="s">
        <v>14</v>
      </c>
      <c r="K1483" s="31" t="s">
        <v>3613</v>
      </c>
      <c r="L1483" s="33">
        <v>7891</v>
      </c>
      <c r="M1483" s="150">
        <v>516924.27879099996</v>
      </c>
      <c r="N1483" s="34">
        <v>-152984</v>
      </c>
      <c r="O1483" s="34">
        <v>66151.89252003876</v>
      </c>
      <c r="P1483" s="30">
        <v>250552.27879099996</v>
      </c>
      <c r="Q1483" s="35">
        <v>37540.104685999999</v>
      </c>
      <c r="R1483" s="36">
        <v>0</v>
      </c>
      <c r="S1483" s="36">
        <v>17897.771219435446</v>
      </c>
      <c r="T1483" s="36">
        <v>-114.34123926019674</v>
      </c>
      <c r="U1483" s="37">
        <v>17783.525877378892</v>
      </c>
      <c r="V1483" s="38">
        <v>55323.630563378887</v>
      </c>
      <c r="W1483" s="34">
        <v>305875.90935437882</v>
      </c>
      <c r="X1483" s="34">
        <v>33558.321036435431</v>
      </c>
      <c r="Y1483" s="33">
        <v>272317.58831794339</v>
      </c>
      <c r="Z1483" s="144">
        <v>0</v>
      </c>
      <c r="AA1483" s="34">
        <v>12823.269007900979</v>
      </c>
      <c r="AB1483" s="34">
        <v>77414.977924544379</v>
      </c>
      <c r="AC1483" s="34">
        <v>33076.81</v>
      </c>
      <c r="AD1483" s="34">
        <v>8914.8941728749996</v>
      </c>
      <c r="AE1483" s="34">
        <v>0</v>
      </c>
      <c r="AF1483" s="34">
        <v>132229.95110532036</v>
      </c>
      <c r="AG1483" s="136">
        <v>96264</v>
      </c>
      <c r="AH1483" s="34">
        <v>127664</v>
      </c>
      <c r="AI1483" s="34">
        <v>0</v>
      </c>
      <c r="AJ1483" s="34">
        <v>31400</v>
      </c>
      <c r="AK1483" s="34">
        <v>31400</v>
      </c>
      <c r="AL1483" s="34">
        <v>96264</v>
      </c>
      <c r="AM1483" s="34">
        <v>96264</v>
      </c>
      <c r="AN1483" s="34">
        <v>0</v>
      </c>
      <c r="AO1483" s="34">
        <v>250552.27879099996</v>
      </c>
      <c r="AP1483" s="34">
        <v>219152.27879099996</v>
      </c>
      <c r="AQ1483" s="34">
        <v>31400</v>
      </c>
      <c r="AR1483" s="34">
        <v>-152984</v>
      </c>
      <c r="AS1483" s="34">
        <v>0</v>
      </c>
    </row>
    <row r="1484" spans="2:45" s="1" customFormat="1" ht="14.25" x14ac:dyDescent="0.2">
      <c r="B1484" s="31" t="s">
        <v>4794</v>
      </c>
      <c r="C1484" s="32" t="s">
        <v>4707</v>
      </c>
      <c r="D1484" s="31" t="s">
        <v>4708</v>
      </c>
      <c r="E1484" s="31" t="s">
        <v>13</v>
      </c>
      <c r="F1484" s="31" t="s">
        <v>11</v>
      </c>
      <c r="G1484" s="31" t="s">
        <v>19</v>
      </c>
      <c r="H1484" s="31" t="s">
        <v>29</v>
      </c>
      <c r="I1484" s="31" t="s">
        <v>10</v>
      </c>
      <c r="J1484" s="31" t="s">
        <v>21</v>
      </c>
      <c r="K1484" s="31" t="s">
        <v>4709</v>
      </c>
      <c r="L1484" s="33">
        <v>804</v>
      </c>
      <c r="M1484" s="150">
        <v>21769.560580000001</v>
      </c>
      <c r="N1484" s="34">
        <v>-20655</v>
      </c>
      <c r="O1484" s="34">
        <v>14564.920897284646</v>
      </c>
      <c r="P1484" s="30">
        <v>10125.584580000001</v>
      </c>
      <c r="Q1484" s="35">
        <v>669.84678899999994</v>
      </c>
      <c r="R1484" s="36">
        <v>0</v>
      </c>
      <c r="S1484" s="36">
        <v>765.39755085743684</v>
      </c>
      <c r="T1484" s="36">
        <v>3671.7125918871152</v>
      </c>
      <c r="U1484" s="37">
        <v>4437.1340698753374</v>
      </c>
      <c r="V1484" s="38">
        <v>5106.9808588753376</v>
      </c>
      <c r="W1484" s="34">
        <v>15232.565438875339</v>
      </c>
      <c r="X1484" s="34">
        <v>5874.3327931420845</v>
      </c>
      <c r="Y1484" s="33">
        <v>9358.2326457332547</v>
      </c>
      <c r="Z1484" s="144">
        <v>0</v>
      </c>
      <c r="AA1484" s="34">
        <v>1150.4044134011235</v>
      </c>
      <c r="AB1484" s="34">
        <v>3108.9681248257407</v>
      </c>
      <c r="AC1484" s="34">
        <v>3370.14</v>
      </c>
      <c r="AD1484" s="34">
        <v>0</v>
      </c>
      <c r="AE1484" s="34">
        <v>600.53</v>
      </c>
      <c r="AF1484" s="34">
        <v>8230.0425382268641</v>
      </c>
      <c r="AG1484" s="136">
        <v>0</v>
      </c>
      <c r="AH1484" s="34">
        <v>9011.0239999999994</v>
      </c>
      <c r="AI1484" s="34">
        <v>0</v>
      </c>
      <c r="AJ1484" s="34">
        <v>1147.1000000000001</v>
      </c>
      <c r="AK1484" s="34">
        <v>1147.1000000000001</v>
      </c>
      <c r="AL1484" s="34">
        <v>0</v>
      </c>
      <c r="AM1484" s="34">
        <v>7863.9239999999991</v>
      </c>
      <c r="AN1484" s="34">
        <v>7863.9239999999991</v>
      </c>
      <c r="AO1484" s="34">
        <v>10125.584580000001</v>
      </c>
      <c r="AP1484" s="34">
        <v>1114.5605800000012</v>
      </c>
      <c r="AQ1484" s="34">
        <v>9011.0239999999994</v>
      </c>
      <c r="AR1484" s="34">
        <v>-20655</v>
      </c>
      <c r="AS1484" s="34">
        <v>0</v>
      </c>
    </row>
    <row r="1485" spans="2:45" s="1" customFormat="1" ht="14.25" x14ac:dyDescent="0.2">
      <c r="B1485" s="31" t="s">
        <v>4794</v>
      </c>
      <c r="C1485" s="32" t="s">
        <v>487</v>
      </c>
      <c r="D1485" s="31" t="s">
        <v>488</v>
      </c>
      <c r="E1485" s="31" t="s">
        <v>13</v>
      </c>
      <c r="F1485" s="31" t="s">
        <v>11</v>
      </c>
      <c r="G1485" s="31" t="s">
        <v>19</v>
      </c>
      <c r="H1485" s="31" t="s">
        <v>29</v>
      </c>
      <c r="I1485" s="31" t="s">
        <v>10</v>
      </c>
      <c r="J1485" s="31" t="s">
        <v>12</v>
      </c>
      <c r="K1485" s="31" t="s">
        <v>489</v>
      </c>
      <c r="L1485" s="33">
        <v>2878</v>
      </c>
      <c r="M1485" s="150">
        <v>259029.50589800003</v>
      </c>
      <c r="N1485" s="34">
        <v>-63964</v>
      </c>
      <c r="O1485" s="34">
        <v>31359.20117863666</v>
      </c>
      <c r="P1485" s="30">
        <v>194796.00589800003</v>
      </c>
      <c r="Q1485" s="35">
        <v>14734.196608</v>
      </c>
      <c r="R1485" s="36">
        <v>0</v>
      </c>
      <c r="S1485" s="36">
        <v>2275.5196742865883</v>
      </c>
      <c r="T1485" s="36">
        <v>3480.4803257134117</v>
      </c>
      <c r="U1485" s="37">
        <v>5756.0310392486026</v>
      </c>
      <c r="V1485" s="38">
        <v>20490.227647248605</v>
      </c>
      <c r="W1485" s="34">
        <v>215286.23354524863</v>
      </c>
      <c r="X1485" s="34">
        <v>4266.5993892865954</v>
      </c>
      <c r="Y1485" s="33">
        <v>211019.63415596203</v>
      </c>
      <c r="Z1485" s="144">
        <v>0</v>
      </c>
      <c r="AA1485" s="34">
        <v>24146.973386957641</v>
      </c>
      <c r="AB1485" s="34">
        <v>16102.774371875754</v>
      </c>
      <c r="AC1485" s="34">
        <v>44140.54</v>
      </c>
      <c r="AD1485" s="34">
        <v>1268.44</v>
      </c>
      <c r="AE1485" s="34">
        <v>3793.5</v>
      </c>
      <c r="AF1485" s="34">
        <v>89452.227758833396</v>
      </c>
      <c r="AG1485" s="136">
        <v>36049</v>
      </c>
      <c r="AH1485" s="34">
        <v>40433.5</v>
      </c>
      <c r="AI1485" s="34">
        <v>0</v>
      </c>
      <c r="AJ1485" s="34">
        <v>4384.5</v>
      </c>
      <c r="AK1485" s="34">
        <v>4384.5</v>
      </c>
      <c r="AL1485" s="34">
        <v>36049</v>
      </c>
      <c r="AM1485" s="34">
        <v>36049</v>
      </c>
      <c r="AN1485" s="34">
        <v>0</v>
      </c>
      <c r="AO1485" s="34">
        <v>194796.00589800003</v>
      </c>
      <c r="AP1485" s="34">
        <v>190411.50589800003</v>
      </c>
      <c r="AQ1485" s="34">
        <v>4384.5</v>
      </c>
      <c r="AR1485" s="34">
        <v>-63964</v>
      </c>
      <c r="AS1485" s="34">
        <v>0</v>
      </c>
    </row>
    <row r="1486" spans="2:45" s="1" customFormat="1" ht="14.25" x14ac:dyDescent="0.2">
      <c r="B1486" s="31" t="s">
        <v>4794</v>
      </c>
      <c r="C1486" s="32" t="s">
        <v>871</v>
      </c>
      <c r="D1486" s="31" t="s">
        <v>872</v>
      </c>
      <c r="E1486" s="31" t="s">
        <v>13</v>
      </c>
      <c r="F1486" s="31" t="s">
        <v>11</v>
      </c>
      <c r="G1486" s="31" t="s">
        <v>19</v>
      </c>
      <c r="H1486" s="31" t="s">
        <v>29</v>
      </c>
      <c r="I1486" s="31" t="s">
        <v>10</v>
      </c>
      <c r="J1486" s="31" t="s">
        <v>12</v>
      </c>
      <c r="K1486" s="31" t="s">
        <v>873</v>
      </c>
      <c r="L1486" s="33">
        <v>2298</v>
      </c>
      <c r="M1486" s="150">
        <v>104141.72605499999</v>
      </c>
      <c r="N1486" s="34">
        <v>-26192</v>
      </c>
      <c r="O1486" s="34">
        <v>22638</v>
      </c>
      <c r="P1486" s="30">
        <v>107218.34605499999</v>
      </c>
      <c r="Q1486" s="35">
        <v>5114.586534</v>
      </c>
      <c r="R1486" s="36">
        <v>0</v>
      </c>
      <c r="S1486" s="36">
        <v>1874.2331520007197</v>
      </c>
      <c r="T1486" s="36">
        <v>2721.7668479992803</v>
      </c>
      <c r="U1486" s="37">
        <v>4596.0247839448539</v>
      </c>
      <c r="V1486" s="38">
        <v>9710.6113179448548</v>
      </c>
      <c r="W1486" s="34">
        <v>116928.95737294485</v>
      </c>
      <c r="X1486" s="34">
        <v>3514.1871600007144</v>
      </c>
      <c r="Y1486" s="33">
        <v>113414.77021294413</v>
      </c>
      <c r="Z1486" s="144">
        <v>0</v>
      </c>
      <c r="AA1486" s="34">
        <v>12388.760773110456</v>
      </c>
      <c r="AB1486" s="34">
        <v>18117.374021804106</v>
      </c>
      <c r="AC1486" s="34">
        <v>17021.98</v>
      </c>
      <c r="AD1486" s="34">
        <v>3414.5542336499998</v>
      </c>
      <c r="AE1486" s="34">
        <v>161.61000000000001</v>
      </c>
      <c r="AF1486" s="34">
        <v>51104.279028564568</v>
      </c>
      <c r="AG1486" s="136">
        <v>0</v>
      </c>
      <c r="AH1486" s="34">
        <v>29268.62</v>
      </c>
      <c r="AI1486" s="34">
        <v>0</v>
      </c>
      <c r="AJ1486" s="34">
        <v>3554</v>
      </c>
      <c r="AK1486" s="34">
        <v>3554</v>
      </c>
      <c r="AL1486" s="34">
        <v>0</v>
      </c>
      <c r="AM1486" s="34">
        <v>25714.62</v>
      </c>
      <c r="AN1486" s="34">
        <v>25714.62</v>
      </c>
      <c r="AO1486" s="34">
        <v>107218.34605499999</v>
      </c>
      <c r="AP1486" s="34">
        <v>77949.726054999992</v>
      </c>
      <c r="AQ1486" s="34">
        <v>29268.62000000001</v>
      </c>
      <c r="AR1486" s="34">
        <v>-26192</v>
      </c>
      <c r="AS1486" s="34">
        <v>0</v>
      </c>
    </row>
    <row r="1487" spans="2:45" s="1" customFormat="1" ht="14.25" x14ac:dyDescent="0.2">
      <c r="B1487" s="31" t="s">
        <v>4794</v>
      </c>
      <c r="C1487" s="32" t="s">
        <v>3052</v>
      </c>
      <c r="D1487" s="31" t="s">
        <v>3053</v>
      </c>
      <c r="E1487" s="31" t="s">
        <v>13</v>
      </c>
      <c r="F1487" s="31" t="s">
        <v>11</v>
      </c>
      <c r="G1487" s="31" t="s">
        <v>19</v>
      </c>
      <c r="H1487" s="31" t="s">
        <v>29</v>
      </c>
      <c r="I1487" s="31" t="s">
        <v>10</v>
      </c>
      <c r="J1487" s="31" t="s">
        <v>21</v>
      </c>
      <c r="K1487" s="31" t="s">
        <v>3054</v>
      </c>
      <c r="L1487" s="33">
        <v>921</v>
      </c>
      <c r="M1487" s="150">
        <v>16965.951785000001</v>
      </c>
      <c r="N1487" s="34">
        <v>-9573</v>
      </c>
      <c r="O1487" s="34">
        <v>4181.8941851335239</v>
      </c>
      <c r="P1487" s="30">
        <v>18097.847963499997</v>
      </c>
      <c r="Q1487" s="35">
        <v>717.06454499999995</v>
      </c>
      <c r="R1487" s="36">
        <v>0</v>
      </c>
      <c r="S1487" s="36">
        <v>774.19729714315451</v>
      </c>
      <c r="T1487" s="36">
        <v>1067.8027028568454</v>
      </c>
      <c r="U1487" s="37">
        <v>1842.0099329909531</v>
      </c>
      <c r="V1487" s="38">
        <v>2559.0744779909528</v>
      </c>
      <c r="W1487" s="34">
        <v>20656.922441490948</v>
      </c>
      <c r="X1487" s="34">
        <v>1451.6199321431486</v>
      </c>
      <c r="Y1487" s="33">
        <v>19205.302509347799</v>
      </c>
      <c r="Z1487" s="144">
        <v>0</v>
      </c>
      <c r="AA1487" s="34">
        <v>2055.3497042099375</v>
      </c>
      <c r="AB1487" s="34">
        <v>7275.7023639099161</v>
      </c>
      <c r="AC1487" s="34">
        <v>11953.09</v>
      </c>
      <c r="AD1487" s="34">
        <v>86.15271999999996</v>
      </c>
      <c r="AE1487" s="34">
        <v>51.25</v>
      </c>
      <c r="AF1487" s="34">
        <v>21421.544788119852</v>
      </c>
      <c r="AG1487" s="136">
        <v>5062</v>
      </c>
      <c r="AH1487" s="34">
        <v>10704.896178499999</v>
      </c>
      <c r="AI1487" s="34">
        <v>0</v>
      </c>
      <c r="AJ1487" s="34">
        <v>1696.5951785000002</v>
      </c>
      <c r="AK1487" s="34">
        <v>1696.5951785000002</v>
      </c>
      <c r="AL1487" s="34">
        <v>5062</v>
      </c>
      <c r="AM1487" s="34">
        <v>9008.3009999999995</v>
      </c>
      <c r="AN1487" s="34">
        <v>3946.3009999999995</v>
      </c>
      <c r="AO1487" s="34">
        <v>18097.847963499997</v>
      </c>
      <c r="AP1487" s="34">
        <v>12454.951784999997</v>
      </c>
      <c r="AQ1487" s="34">
        <v>5642.8961784999992</v>
      </c>
      <c r="AR1487" s="34">
        <v>-16599</v>
      </c>
      <c r="AS1487" s="34">
        <v>7026</v>
      </c>
    </row>
    <row r="1488" spans="2:45" s="1" customFormat="1" ht="14.25" x14ac:dyDescent="0.2">
      <c r="B1488" s="31" t="s">
        <v>4794</v>
      </c>
      <c r="C1488" s="32" t="s">
        <v>1649</v>
      </c>
      <c r="D1488" s="31" t="s">
        <v>1650</v>
      </c>
      <c r="E1488" s="31" t="s">
        <v>13</v>
      </c>
      <c r="F1488" s="31" t="s">
        <v>11</v>
      </c>
      <c r="G1488" s="31" t="s">
        <v>19</v>
      </c>
      <c r="H1488" s="31" t="s">
        <v>29</v>
      </c>
      <c r="I1488" s="31" t="s">
        <v>10</v>
      </c>
      <c r="J1488" s="31" t="s">
        <v>12</v>
      </c>
      <c r="K1488" s="31" t="s">
        <v>1651</v>
      </c>
      <c r="L1488" s="33">
        <v>1294</v>
      </c>
      <c r="M1488" s="150">
        <v>80087.729303</v>
      </c>
      <c r="N1488" s="34">
        <v>-93766</v>
      </c>
      <c r="O1488" s="34">
        <v>59715.201504533448</v>
      </c>
      <c r="P1488" s="30">
        <v>77697.729303</v>
      </c>
      <c r="Q1488" s="35">
        <v>7181.9032029999998</v>
      </c>
      <c r="R1488" s="36">
        <v>0</v>
      </c>
      <c r="S1488" s="36">
        <v>3435.668725715605</v>
      </c>
      <c r="T1488" s="36">
        <v>-45.810006152885308</v>
      </c>
      <c r="U1488" s="37">
        <v>3389.8769993868204</v>
      </c>
      <c r="V1488" s="38">
        <v>10571.780202386821</v>
      </c>
      <c r="W1488" s="34">
        <v>88269.509505386814</v>
      </c>
      <c r="X1488" s="34">
        <v>6441.8788607155875</v>
      </c>
      <c r="Y1488" s="33">
        <v>81827.630644671226</v>
      </c>
      <c r="Z1488" s="144">
        <v>0</v>
      </c>
      <c r="AA1488" s="34">
        <v>1961.977402261678</v>
      </c>
      <c r="AB1488" s="34">
        <v>6421.1917721664367</v>
      </c>
      <c r="AC1488" s="34">
        <v>5424.08</v>
      </c>
      <c r="AD1488" s="34">
        <v>702.28843415000051</v>
      </c>
      <c r="AE1488" s="34">
        <v>995.87</v>
      </c>
      <c r="AF1488" s="34">
        <v>15505.407608578116</v>
      </c>
      <c r="AG1488" s="136">
        <v>91376</v>
      </c>
      <c r="AH1488" s="34">
        <v>91376</v>
      </c>
      <c r="AI1488" s="34">
        <v>6875</v>
      </c>
      <c r="AJ1488" s="34">
        <v>6875</v>
      </c>
      <c r="AK1488" s="34">
        <v>0</v>
      </c>
      <c r="AL1488" s="34">
        <v>84501</v>
      </c>
      <c r="AM1488" s="34">
        <v>84501</v>
      </c>
      <c r="AN1488" s="34">
        <v>0</v>
      </c>
      <c r="AO1488" s="34">
        <v>77697.729303</v>
      </c>
      <c r="AP1488" s="34">
        <v>77697.729303</v>
      </c>
      <c r="AQ1488" s="34">
        <v>0</v>
      </c>
      <c r="AR1488" s="34">
        <v>-93766</v>
      </c>
      <c r="AS1488" s="34">
        <v>0</v>
      </c>
    </row>
    <row r="1489" spans="2:45" s="1" customFormat="1" ht="14.25" x14ac:dyDescent="0.2">
      <c r="B1489" s="31" t="s">
        <v>4794</v>
      </c>
      <c r="C1489" s="32" t="s">
        <v>27</v>
      </c>
      <c r="D1489" s="31" t="s">
        <v>28</v>
      </c>
      <c r="E1489" s="31" t="s">
        <v>13</v>
      </c>
      <c r="F1489" s="31" t="s">
        <v>11</v>
      </c>
      <c r="G1489" s="31" t="s">
        <v>19</v>
      </c>
      <c r="H1489" s="31" t="s">
        <v>29</v>
      </c>
      <c r="I1489" s="31" t="s">
        <v>10</v>
      </c>
      <c r="J1489" s="31" t="s">
        <v>12</v>
      </c>
      <c r="K1489" s="31" t="s">
        <v>30</v>
      </c>
      <c r="L1489" s="33">
        <v>3062</v>
      </c>
      <c r="M1489" s="150">
        <v>160180.01332600001</v>
      </c>
      <c r="N1489" s="34">
        <v>-88150</v>
      </c>
      <c r="O1489" s="34">
        <v>53001.346261860919</v>
      </c>
      <c r="P1489" s="30">
        <v>128256.01332600001</v>
      </c>
      <c r="Q1489" s="35">
        <v>19975.05401</v>
      </c>
      <c r="R1489" s="36">
        <v>0</v>
      </c>
      <c r="S1489" s="36">
        <v>1818.6705028578413</v>
      </c>
      <c r="T1489" s="36">
        <v>4305.3294971421583</v>
      </c>
      <c r="U1489" s="37">
        <v>6124.0330236897917</v>
      </c>
      <c r="V1489" s="38">
        <v>26099.087033689793</v>
      </c>
      <c r="W1489" s="34">
        <v>154355.10035968979</v>
      </c>
      <c r="X1489" s="34">
        <v>3410.0071928578254</v>
      </c>
      <c r="Y1489" s="33">
        <v>150945.09316683197</v>
      </c>
      <c r="Z1489" s="144">
        <v>0</v>
      </c>
      <c r="AA1489" s="34">
        <v>2661.6514902911981</v>
      </c>
      <c r="AB1489" s="34">
        <v>15310.472697823398</v>
      </c>
      <c r="AC1489" s="34">
        <v>65478.58</v>
      </c>
      <c r="AD1489" s="34">
        <v>323.49904300929995</v>
      </c>
      <c r="AE1489" s="34">
        <v>0</v>
      </c>
      <c r="AF1489" s="34">
        <v>83774.203231123902</v>
      </c>
      <c r="AG1489" s="136">
        <v>57750</v>
      </c>
      <c r="AH1489" s="34">
        <v>68050</v>
      </c>
      <c r="AI1489" s="34">
        <v>0</v>
      </c>
      <c r="AJ1489" s="34">
        <v>10300</v>
      </c>
      <c r="AK1489" s="34">
        <v>10300</v>
      </c>
      <c r="AL1489" s="34">
        <v>57750</v>
      </c>
      <c r="AM1489" s="34">
        <v>57750</v>
      </c>
      <c r="AN1489" s="34">
        <v>0</v>
      </c>
      <c r="AO1489" s="34">
        <v>128256.01332600001</v>
      </c>
      <c r="AP1489" s="34">
        <v>117956.01332600001</v>
      </c>
      <c r="AQ1489" s="34">
        <v>10300</v>
      </c>
      <c r="AR1489" s="34">
        <v>-93118</v>
      </c>
      <c r="AS1489" s="34">
        <v>4968</v>
      </c>
    </row>
    <row r="1490" spans="2:45" s="1" customFormat="1" ht="14.25" x14ac:dyDescent="0.2">
      <c r="B1490" s="31" t="s">
        <v>4794</v>
      </c>
      <c r="C1490" s="32" t="s">
        <v>1655</v>
      </c>
      <c r="D1490" s="31" t="s">
        <v>1656</v>
      </c>
      <c r="E1490" s="31" t="s">
        <v>13</v>
      </c>
      <c r="F1490" s="31" t="s">
        <v>11</v>
      </c>
      <c r="G1490" s="31" t="s">
        <v>19</v>
      </c>
      <c r="H1490" s="31" t="s">
        <v>29</v>
      </c>
      <c r="I1490" s="31" t="s">
        <v>10</v>
      </c>
      <c r="J1490" s="31" t="s">
        <v>16</v>
      </c>
      <c r="K1490" s="31" t="s">
        <v>1657</v>
      </c>
      <c r="L1490" s="33">
        <v>16057</v>
      </c>
      <c r="M1490" s="150">
        <v>355259.214164</v>
      </c>
      <c r="N1490" s="34">
        <v>-216186</v>
      </c>
      <c r="O1490" s="34">
        <v>105382.32444044022</v>
      </c>
      <c r="P1490" s="30">
        <v>281170.1355804</v>
      </c>
      <c r="Q1490" s="35">
        <v>33546.212229999997</v>
      </c>
      <c r="R1490" s="36">
        <v>0</v>
      </c>
      <c r="S1490" s="36">
        <v>29199.365426296932</v>
      </c>
      <c r="T1490" s="36">
        <v>2914.6345737030679</v>
      </c>
      <c r="U1490" s="37">
        <v>32114.173174848787</v>
      </c>
      <c r="V1490" s="38">
        <v>65660.385404848785</v>
      </c>
      <c r="W1490" s="34">
        <v>346830.52098524879</v>
      </c>
      <c r="X1490" s="34">
        <v>54748.810174296959</v>
      </c>
      <c r="Y1490" s="33">
        <v>292081.71081095183</v>
      </c>
      <c r="Z1490" s="144">
        <v>0</v>
      </c>
      <c r="AA1490" s="34">
        <v>14289.730567357115</v>
      </c>
      <c r="AB1490" s="34">
        <v>93391.34027989606</v>
      </c>
      <c r="AC1490" s="34">
        <v>67306.34</v>
      </c>
      <c r="AD1490" s="34">
        <v>14205.34790264639</v>
      </c>
      <c r="AE1490" s="34">
        <v>0</v>
      </c>
      <c r="AF1490" s="34">
        <v>189192.75874989957</v>
      </c>
      <c r="AG1490" s="136">
        <v>274704</v>
      </c>
      <c r="AH1490" s="34">
        <v>309988.9214164</v>
      </c>
      <c r="AI1490" s="34">
        <v>241</v>
      </c>
      <c r="AJ1490" s="34">
        <v>35525.9214164</v>
      </c>
      <c r="AK1490" s="34">
        <v>35284.9214164</v>
      </c>
      <c r="AL1490" s="34">
        <v>274463</v>
      </c>
      <c r="AM1490" s="34">
        <v>274463</v>
      </c>
      <c r="AN1490" s="34">
        <v>0</v>
      </c>
      <c r="AO1490" s="34">
        <v>281170.1355804</v>
      </c>
      <c r="AP1490" s="34">
        <v>245885.214164</v>
      </c>
      <c r="AQ1490" s="34">
        <v>35284.9214164</v>
      </c>
      <c r="AR1490" s="34">
        <v>-216186</v>
      </c>
      <c r="AS1490" s="34">
        <v>0</v>
      </c>
    </row>
    <row r="1491" spans="2:45" s="1" customFormat="1" ht="14.25" x14ac:dyDescent="0.2">
      <c r="B1491" s="31" t="s">
        <v>4794</v>
      </c>
      <c r="C1491" s="32" t="s">
        <v>1046</v>
      </c>
      <c r="D1491" s="31" t="s">
        <v>1047</v>
      </c>
      <c r="E1491" s="31" t="s">
        <v>13</v>
      </c>
      <c r="F1491" s="31" t="s">
        <v>11</v>
      </c>
      <c r="G1491" s="31" t="s">
        <v>19</v>
      </c>
      <c r="H1491" s="31" t="s">
        <v>29</v>
      </c>
      <c r="I1491" s="31" t="s">
        <v>10</v>
      </c>
      <c r="J1491" s="31" t="s">
        <v>12</v>
      </c>
      <c r="K1491" s="31" t="s">
        <v>1048</v>
      </c>
      <c r="L1491" s="33">
        <v>1480</v>
      </c>
      <c r="M1491" s="150">
        <v>24627.388216000003</v>
      </c>
      <c r="N1491" s="34">
        <v>6141</v>
      </c>
      <c r="O1491" s="34">
        <v>0</v>
      </c>
      <c r="P1491" s="30">
        <v>32662.588216000004</v>
      </c>
      <c r="Q1491" s="35">
        <v>3145.3827160000001</v>
      </c>
      <c r="R1491" s="36">
        <v>0</v>
      </c>
      <c r="S1491" s="36">
        <v>2566.8988822866995</v>
      </c>
      <c r="T1491" s="36">
        <v>393.10111771330048</v>
      </c>
      <c r="U1491" s="37">
        <v>2960.0159618095663</v>
      </c>
      <c r="V1491" s="38">
        <v>6105.3986778095659</v>
      </c>
      <c r="W1491" s="34">
        <v>38767.986893809568</v>
      </c>
      <c r="X1491" s="34">
        <v>4812.9354042867053</v>
      </c>
      <c r="Y1491" s="33">
        <v>33955.051489522863</v>
      </c>
      <c r="Z1491" s="144">
        <v>0</v>
      </c>
      <c r="AA1491" s="34">
        <v>1523.265889500964</v>
      </c>
      <c r="AB1491" s="34">
        <v>6489.9234895286245</v>
      </c>
      <c r="AC1491" s="34">
        <v>6203.74</v>
      </c>
      <c r="AD1491" s="34">
        <v>931.5</v>
      </c>
      <c r="AE1491" s="34">
        <v>0</v>
      </c>
      <c r="AF1491" s="34">
        <v>15148.429379029589</v>
      </c>
      <c r="AG1491" s="136">
        <v>12789</v>
      </c>
      <c r="AH1491" s="34">
        <v>16561.2</v>
      </c>
      <c r="AI1491" s="34">
        <v>0</v>
      </c>
      <c r="AJ1491" s="34">
        <v>0</v>
      </c>
      <c r="AK1491" s="34">
        <v>0</v>
      </c>
      <c r="AL1491" s="34">
        <v>12789</v>
      </c>
      <c r="AM1491" s="34">
        <v>16561.2</v>
      </c>
      <c r="AN1491" s="34">
        <v>3772.2000000000007</v>
      </c>
      <c r="AO1491" s="34">
        <v>32662.588216000004</v>
      </c>
      <c r="AP1491" s="34">
        <v>28890.388216000003</v>
      </c>
      <c r="AQ1491" s="34">
        <v>3772.1999999999971</v>
      </c>
      <c r="AR1491" s="34">
        <v>6141</v>
      </c>
      <c r="AS1491" s="34">
        <v>0</v>
      </c>
    </row>
    <row r="1492" spans="2:45" s="1" customFormat="1" ht="14.25" x14ac:dyDescent="0.2">
      <c r="B1492" s="31" t="s">
        <v>4794</v>
      </c>
      <c r="C1492" s="32" t="s">
        <v>668</v>
      </c>
      <c r="D1492" s="31" t="s">
        <v>669</v>
      </c>
      <c r="E1492" s="31" t="s">
        <v>13</v>
      </c>
      <c r="F1492" s="31" t="s">
        <v>11</v>
      </c>
      <c r="G1492" s="31" t="s">
        <v>19</v>
      </c>
      <c r="H1492" s="31" t="s">
        <v>29</v>
      </c>
      <c r="I1492" s="31" t="s">
        <v>10</v>
      </c>
      <c r="J1492" s="31" t="s">
        <v>15</v>
      </c>
      <c r="K1492" s="31" t="s">
        <v>670</v>
      </c>
      <c r="L1492" s="33">
        <v>38785</v>
      </c>
      <c r="M1492" s="150">
        <v>3425436.3232220002</v>
      </c>
      <c r="N1492" s="34">
        <v>-1089655</v>
      </c>
      <c r="O1492" s="34">
        <v>906341.50796307228</v>
      </c>
      <c r="P1492" s="30">
        <v>1970533.6732220002</v>
      </c>
      <c r="Q1492" s="35">
        <v>208958.25571</v>
      </c>
      <c r="R1492" s="36">
        <v>0</v>
      </c>
      <c r="S1492" s="36">
        <v>59349.147132594226</v>
      </c>
      <c r="T1492" s="36">
        <v>18220.852867405774</v>
      </c>
      <c r="U1492" s="37">
        <v>77570.418296475706</v>
      </c>
      <c r="V1492" s="38">
        <v>286528.67400647572</v>
      </c>
      <c r="W1492" s="34">
        <v>2257062.3472284758</v>
      </c>
      <c r="X1492" s="34">
        <v>111279.65087359352</v>
      </c>
      <c r="Y1492" s="33">
        <v>2145782.6963548823</v>
      </c>
      <c r="Z1492" s="144">
        <v>0</v>
      </c>
      <c r="AA1492" s="34">
        <v>106903.80685991986</v>
      </c>
      <c r="AB1492" s="34">
        <v>301515.35017223668</v>
      </c>
      <c r="AC1492" s="34">
        <v>162575.59</v>
      </c>
      <c r="AD1492" s="34">
        <v>22371.322566567513</v>
      </c>
      <c r="AE1492" s="34">
        <v>16710.439999999999</v>
      </c>
      <c r="AF1492" s="34">
        <v>610076.50959872408</v>
      </c>
      <c r="AG1492" s="136">
        <v>61909</v>
      </c>
      <c r="AH1492" s="34">
        <v>454359.34999999992</v>
      </c>
      <c r="AI1492" s="34">
        <v>0</v>
      </c>
      <c r="AJ1492" s="34">
        <v>70000</v>
      </c>
      <c r="AK1492" s="34">
        <v>70000</v>
      </c>
      <c r="AL1492" s="34">
        <v>61909</v>
      </c>
      <c r="AM1492" s="34">
        <v>384359.34999999992</v>
      </c>
      <c r="AN1492" s="34">
        <v>322450.34999999992</v>
      </c>
      <c r="AO1492" s="34">
        <v>1970533.6732220002</v>
      </c>
      <c r="AP1492" s="34">
        <v>1578083.3232220004</v>
      </c>
      <c r="AQ1492" s="34">
        <v>392450.35000000009</v>
      </c>
      <c r="AR1492" s="34">
        <v>-1089655</v>
      </c>
      <c r="AS1492" s="34">
        <v>0</v>
      </c>
    </row>
    <row r="1493" spans="2:45" s="1" customFormat="1" ht="14.25" x14ac:dyDescent="0.2">
      <c r="B1493" s="31" t="s">
        <v>4794</v>
      </c>
      <c r="C1493" s="32" t="s">
        <v>3389</v>
      </c>
      <c r="D1493" s="31" t="s">
        <v>3390</v>
      </c>
      <c r="E1493" s="31" t="s">
        <v>13</v>
      </c>
      <c r="F1493" s="31" t="s">
        <v>11</v>
      </c>
      <c r="G1493" s="31" t="s">
        <v>19</v>
      </c>
      <c r="H1493" s="31" t="s">
        <v>29</v>
      </c>
      <c r="I1493" s="31" t="s">
        <v>10</v>
      </c>
      <c r="J1493" s="31" t="s">
        <v>16</v>
      </c>
      <c r="K1493" s="31" t="s">
        <v>3391</v>
      </c>
      <c r="L1493" s="33">
        <v>11105</v>
      </c>
      <c r="M1493" s="150">
        <v>649174.53400400002</v>
      </c>
      <c r="N1493" s="34">
        <v>-499180</v>
      </c>
      <c r="O1493" s="34">
        <v>216872.05815332645</v>
      </c>
      <c r="P1493" s="30">
        <v>231887.53400400002</v>
      </c>
      <c r="Q1493" s="35">
        <v>38494.418087999999</v>
      </c>
      <c r="R1493" s="36">
        <v>0</v>
      </c>
      <c r="S1493" s="36">
        <v>26748.599880010272</v>
      </c>
      <c r="T1493" s="36">
        <v>-245.2765828457741</v>
      </c>
      <c r="U1493" s="37">
        <v>26503.466216421031</v>
      </c>
      <c r="V1493" s="38">
        <v>64997.88430442103</v>
      </c>
      <c r="W1493" s="34">
        <v>296885.41830842104</v>
      </c>
      <c r="X1493" s="34">
        <v>50153.624775010307</v>
      </c>
      <c r="Y1493" s="33">
        <v>246731.79353341073</v>
      </c>
      <c r="Z1493" s="144">
        <v>31681.916330824381</v>
      </c>
      <c r="AA1493" s="34">
        <v>54352.953023958587</v>
      </c>
      <c r="AB1493" s="34">
        <v>85981.638477189394</v>
      </c>
      <c r="AC1493" s="34">
        <v>46548.97</v>
      </c>
      <c r="AD1493" s="34">
        <v>10357.99453675</v>
      </c>
      <c r="AE1493" s="34">
        <v>4635.97</v>
      </c>
      <c r="AF1493" s="34">
        <v>233559.44236872238</v>
      </c>
      <c r="AG1493" s="136">
        <v>255103</v>
      </c>
      <c r="AH1493" s="34">
        <v>255103</v>
      </c>
      <c r="AI1493" s="34">
        <v>123870</v>
      </c>
      <c r="AJ1493" s="34">
        <v>123870</v>
      </c>
      <c r="AK1493" s="34">
        <v>0</v>
      </c>
      <c r="AL1493" s="34">
        <v>131233</v>
      </c>
      <c r="AM1493" s="34">
        <v>131233</v>
      </c>
      <c r="AN1493" s="34">
        <v>0</v>
      </c>
      <c r="AO1493" s="34">
        <v>231887.53400400002</v>
      </c>
      <c r="AP1493" s="34">
        <v>231887.53400400002</v>
      </c>
      <c r="AQ1493" s="34">
        <v>0</v>
      </c>
      <c r="AR1493" s="34">
        <v>-568174</v>
      </c>
      <c r="AS1493" s="34">
        <v>68994</v>
      </c>
    </row>
    <row r="1494" spans="2:45" s="1" customFormat="1" ht="14.25" x14ac:dyDescent="0.2">
      <c r="B1494" s="31" t="s">
        <v>4794</v>
      </c>
      <c r="C1494" s="32" t="s">
        <v>2998</v>
      </c>
      <c r="D1494" s="31" t="s">
        <v>2999</v>
      </c>
      <c r="E1494" s="31" t="s">
        <v>13</v>
      </c>
      <c r="F1494" s="31" t="s">
        <v>11</v>
      </c>
      <c r="G1494" s="31" t="s">
        <v>19</v>
      </c>
      <c r="H1494" s="31" t="s">
        <v>29</v>
      </c>
      <c r="I1494" s="31" t="s">
        <v>10</v>
      </c>
      <c r="J1494" s="31" t="s">
        <v>12</v>
      </c>
      <c r="K1494" s="31" t="s">
        <v>3000</v>
      </c>
      <c r="L1494" s="33">
        <v>4056</v>
      </c>
      <c r="M1494" s="150">
        <v>161189.49435599998</v>
      </c>
      <c r="N1494" s="34">
        <v>-14558</v>
      </c>
      <c r="O1494" s="34">
        <v>0</v>
      </c>
      <c r="P1494" s="30">
        <v>224900.44379159997</v>
      </c>
      <c r="Q1494" s="35">
        <v>9768.7046740000005</v>
      </c>
      <c r="R1494" s="36">
        <v>0</v>
      </c>
      <c r="S1494" s="36">
        <v>8261.6743154317446</v>
      </c>
      <c r="T1494" s="36">
        <v>-8.0887510684897279</v>
      </c>
      <c r="U1494" s="37">
        <v>8253.6300718500843</v>
      </c>
      <c r="V1494" s="38">
        <v>18022.334745850087</v>
      </c>
      <c r="W1494" s="34">
        <v>242922.77853745007</v>
      </c>
      <c r="X1494" s="34">
        <v>15490.639341431728</v>
      </c>
      <c r="Y1494" s="33">
        <v>227432.13919601834</v>
      </c>
      <c r="Z1494" s="144">
        <v>0</v>
      </c>
      <c r="AA1494" s="34">
        <v>15123.186075504302</v>
      </c>
      <c r="AB1494" s="34">
        <v>31263.993336909178</v>
      </c>
      <c r="AC1494" s="34">
        <v>17001.59</v>
      </c>
      <c r="AD1494" s="34">
        <v>5109.4720531499997</v>
      </c>
      <c r="AE1494" s="34">
        <v>0</v>
      </c>
      <c r="AF1494" s="34">
        <v>68498.241465563478</v>
      </c>
      <c r="AG1494" s="136">
        <v>76331</v>
      </c>
      <c r="AH1494" s="34">
        <v>92449.949435599992</v>
      </c>
      <c r="AI1494" s="34">
        <v>0</v>
      </c>
      <c r="AJ1494" s="34">
        <v>16118.9494356</v>
      </c>
      <c r="AK1494" s="34">
        <v>16118.9494356</v>
      </c>
      <c r="AL1494" s="34">
        <v>76331</v>
      </c>
      <c r="AM1494" s="34">
        <v>76331</v>
      </c>
      <c r="AN1494" s="34">
        <v>0</v>
      </c>
      <c r="AO1494" s="34">
        <v>224900.44379159997</v>
      </c>
      <c r="AP1494" s="34">
        <v>208781.49435599998</v>
      </c>
      <c r="AQ1494" s="34">
        <v>16118.949435599992</v>
      </c>
      <c r="AR1494" s="34">
        <v>-14558</v>
      </c>
      <c r="AS1494" s="34">
        <v>0</v>
      </c>
    </row>
    <row r="1495" spans="2:45" s="1" customFormat="1" ht="14.25" x14ac:dyDescent="0.2">
      <c r="B1495" s="31" t="s">
        <v>4794</v>
      </c>
      <c r="C1495" s="32" t="s">
        <v>1034</v>
      </c>
      <c r="D1495" s="31" t="s">
        <v>1035</v>
      </c>
      <c r="E1495" s="31" t="s">
        <v>13</v>
      </c>
      <c r="F1495" s="31" t="s">
        <v>11</v>
      </c>
      <c r="G1495" s="31" t="s">
        <v>19</v>
      </c>
      <c r="H1495" s="31" t="s">
        <v>29</v>
      </c>
      <c r="I1495" s="31" t="s">
        <v>10</v>
      </c>
      <c r="J1495" s="31" t="s">
        <v>14</v>
      </c>
      <c r="K1495" s="31" t="s">
        <v>1036</v>
      </c>
      <c r="L1495" s="33">
        <v>5414</v>
      </c>
      <c r="M1495" s="150">
        <v>196604.46714800003</v>
      </c>
      <c r="N1495" s="34">
        <v>-42991</v>
      </c>
      <c r="O1495" s="34">
        <v>8841.7008198946969</v>
      </c>
      <c r="P1495" s="30">
        <v>38855.913862799993</v>
      </c>
      <c r="Q1495" s="35">
        <v>10549.553816</v>
      </c>
      <c r="R1495" s="36">
        <v>0</v>
      </c>
      <c r="S1495" s="36">
        <v>5035.4513417162198</v>
      </c>
      <c r="T1495" s="36">
        <v>5792.5486582837802</v>
      </c>
      <c r="U1495" s="37">
        <v>10828.058390024993</v>
      </c>
      <c r="V1495" s="38">
        <v>21377.612206024991</v>
      </c>
      <c r="W1495" s="34">
        <v>60233.526068824984</v>
      </c>
      <c r="X1495" s="34">
        <v>9441.4712657162236</v>
      </c>
      <c r="Y1495" s="33">
        <v>50792.05480310876</v>
      </c>
      <c r="Z1495" s="144">
        <v>0</v>
      </c>
      <c r="AA1495" s="34">
        <v>6261.4174776713307</v>
      </c>
      <c r="AB1495" s="34">
        <v>34683.902765908308</v>
      </c>
      <c r="AC1495" s="34">
        <v>22693.93</v>
      </c>
      <c r="AD1495" s="34">
        <v>2455.35</v>
      </c>
      <c r="AE1495" s="34">
        <v>34349.699999999997</v>
      </c>
      <c r="AF1495" s="34">
        <v>100444.30024357964</v>
      </c>
      <c r="AG1495" s="136">
        <v>126713</v>
      </c>
      <c r="AH1495" s="34">
        <v>146373.4467148</v>
      </c>
      <c r="AI1495" s="34">
        <v>0</v>
      </c>
      <c r="AJ1495" s="34">
        <v>19660.446714800004</v>
      </c>
      <c r="AK1495" s="34">
        <v>19660.446714800004</v>
      </c>
      <c r="AL1495" s="34">
        <v>126713</v>
      </c>
      <c r="AM1495" s="34">
        <v>126713</v>
      </c>
      <c r="AN1495" s="34">
        <v>0</v>
      </c>
      <c r="AO1495" s="34">
        <v>38855.913862799993</v>
      </c>
      <c r="AP1495" s="34">
        <v>19195.467147999989</v>
      </c>
      <c r="AQ1495" s="34">
        <v>19660.446714800004</v>
      </c>
      <c r="AR1495" s="34">
        <v>-42991</v>
      </c>
      <c r="AS1495" s="34">
        <v>0</v>
      </c>
    </row>
    <row r="1496" spans="2:45" s="1" customFormat="1" ht="14.25" x14ac:dyDescent="0.2">
      <c r="B1496" s="31" t="s">
        <v>4794</v>
      </c>
      <c r="C1496" s="32" t="s">
        <v>2953</v>
      </c>
      <c r="D1496" s="31" t="s">
        <v>2954</v>
      </c>
      <c r="E1496" s="31" t="s">
        <v>13</v>
      </c>
      <c r="F1496" s="31" t="s">
        <v>11</v>
      </c>
      <c r="G1496" s="31" t="s">
        <v>19</v>
      </c>
      <c r="H1496" s="31" t="s">
        <v>29</v>
      </c>
      <c r="I1496" s="31" t="s">
        <v>10</v>
      </c>
      <c r="J1496" s="31" t="s">
        <v>16</v>
      </c>
      <c r="K1496" s="31" t="s">
        <v>2955</v>
      </c>
      <c r="L1496" s="33">
        <v>17561</v>
      </c>
      <c r="M1496" s="150">
        <v>804428.08168100007</v>
      </c>
      <c r="N1496" s="34">
        <v>-843029.48</v>
      </c>
      <c r="O1496" s="34">
        <v>585008.92297240137</v>
      </c>
      <c r="P1496" s="30">
        <v>327933.60168100009</v>
      </c>
      <c r="Q1496" s="35">
        <v>85515.016212999995</v>
      </c>
      <c r="R1496" s="36">
        <v>0</v>
      </c>
      <c r="S1496" s="36">
        <v>41155.349826301521</v>
      </c>
      <c r="T1496" s="36">
        <v>169228.77639578027</v>
      </c>
      <c r="U1496" s="37">
        <v>210385.26071916238</v>
      </c>
      <c r="V1496" s="38">
        <v>295900.27693216235</v>
      </c>
      <c r="W1496" s="34">
        <v>623833.87861316244</v>
      </c>
      <c r="X1496" s="34">
        <v>284737.51710070285</v>
      </c>
      <c r="Y1496" s="33">
        <v>339096.36151245958</v>
      </c>
      <c r="Z1496" s="144">
        <v>176569.17102098148</v>
      </c>
      <c r="AA1496" s="34">
        <v>30263.205794961075</v>
      </c>
      <c r="AB1496" s="34">
        <v>155691.72812036859</v>
      </c>
      <c r="AC1496" s="34">
        <v>73610.67</v>
      </c>
      <c r="AD1496" s="34">
        <v>12481.760665789858</v>
      </c>
      <c r="AE1496" s="34">
        <v>7681.17</v>
      </c>
      <c r="AF1496" s="34">
        <v>456297.70560210099</v>
      </c>
      <c r="AG1496" s="136">
        <v>717420</v>
      </c>
      <c r="AH1496" s="34">
        <v>717420</v>
      </c>
      <c r="AI1496" s="34">
        <v>84988</v>
      </c>
      <c r="AJ1496" s="34">
        <v>84988</v>
      </c>
      <c r="AK1496" s="34">
        <v>0</v>
      </c>
      <c r="AL1496" s="34">
        <v>632432</v>
      </c>
      <c r="AM1496" s="34">
        <v>632432</v>
      </c>
      <c r="AN1496" s="34">
        <v>0</v>
      </c>
      <c r="AO1496" s="34">
        <v>327933.60168100009</v>
      </c>
      <c r="AP1496" s="34">
        <v>327933.60168100009</v>
      </c>
      <c r="AQ1496" s="34">
        <v>0</v>
      </c>
      <c r="AR1496" s="34">
        <v>-843029.48</v>
      </c>
      <c r="AS1496" s="34">
        <v>0</v>
      </c>
    </row>
    <row r="1497" spans="2:45" s="1" customFormat="1" ht="14.25" x14ac:dyDescent="0.2">
      <c r="B1497" s="31" t="s">
        <v>4794</v>
      </c>
      <c r="C1497" s="32" t="s">
        <v>140</v>
      </c>
      <c r="D1497" s="31" t="s">
        <v>141</v>
      </c>
      <c r="E1497" s="31" t="s">
        <v>13</v>
      </c>
      <c r="F1497" s="31" t="s">
        <v>11</v>
      </c>
      <c r="G1497" s="31" t="s">
        <v>19</v>
      </c>
      <c r="H1497" s="31" t="s">
        <v>29</v>
      </c>
      <c r="I1497" s="31" t="s">
        <v>10</v>
      </c>
      <c r="J1497" s="31" t="s">
        <v>14</v>
      </c>
      <c r="K1497" s="31" t="s">
        <v>142</v>
      </c>
      <c r="L1497" s="33">
        <v>6099</v>
      </c>
      <c r="M1497" s="150">
        <v>296658.74913900002</v>
      </c>
      <c r="N1497" s="34">
        <v>-198724.57</v>
      </c>
      <c r="O1497" s="34">
        <v>114584.74840489295</v>
      </c>
      <c r="P1497" s="30">
        <v>139108.67913900001</v>
      </c>
      <c r="Q1497" s="35">
        <v>28243.691228</v>
      </c>
      <c r="R1497" s="36">
        <v>0</v>
      </c>
      <c r="S1497" s="36">
        <v>17966.080292578328</v>
      </c>
      <c r="T1497" s="36">
        <v>-311.72058809917871</v>
      </c>
      <c r="U1497" s="37">
        <v>17654.454905670911</v>
      </c>
      <c r="V1497" s="38">
        <v>45898.146133670911</v>
      </c>
      <c r="W1497" s="34">
        <v>185006.82527267092</v>
      </c>
      <c r="X1497" s="34">
        <v>33686.400548578269</v>
      </c>
      <c r="Y1497" s="33">
        <v>151320.42472409265</v>
      </c>
      <c r="Z1497" s="144">
        <v>0</v>
      </c>
      <c r="AA1497" s="34">
        <v>14554.772449750624</v>
      </c>
      <c r="AB1497" s="34">
        <v>40958.295793224301</v>
      </c>
      <c r="AC1497" s="34">
        <v>25565.26</v>
      </c>
      <c r="AD1497" s="34">
        <v>1281.5723927250001</v>
      </c>
      <c r="AE1497" s="34">
        <v>0</v>
      </c>
      <c r="AF1497" s="34">
        <v>82359.900635699916</v>
      </c>
      <c r="AG1497" s="136">
        <v>114560</v>
      </c>
      <c r="AH1497" s="34">
        <v>120567.5</v>
      </c>
      <c r="AI1497" s="34">
        <v>0</v>
      </c>
      <c r="AJ1497" s="34">
        <v>6007.5</v>
      </c>
      <c r="AK1497" s="34">
        <v>6007.5</v>
      </c>
      <c r="AL1497" s="34">
        <v>114560</v>
      </c>
      <c r="AM1497" s="34">
        <v>114560</v>
      </c>
      <c r="AN1497" s="34">
        <v>0</v>
      </c>
      <c r="AO1497" s="34">
        <v>139108.67913900001</v>
      </c>
      <c r="AP1497" s="34">
        <v>133101.17913900001</v>
      </c>
      <c r="AQ1497" s="34">
        <v>6007.5</v>
      </c>
      <c r="AR1497" s="34">
        <v>-198724.57</v>
      </c>
      <c r="AS1497" s="34">
        <v>0</v>
      </c>
    </row>
    <row r="1498" spans="2:45" s="1" customFormat="1" ht="14.25" x14ac:dyDescent="0.2">
      <c r="B1498" s="31" t="s">
        <v>4794</v>
      </c>
      <c r="C1498" s="32" t="s">
        <v>3698</v>
      </c>
      <c r="D1498" s="31" t="s">
        <v>3699</v>
      </c>
      <c r="E1498" s="31" t="s">
        <v>13</v>
      </c>
      <c r="F1498" s="31" t="s">
        <v>11</v>
      </c>
      <c r="G1498" s="31" t="s">
        <v>19</v>
      </c>
      <c r="H1498" s="31" t="s">
        <v>29</v>
      </c>
      <c r="I1498" s="31" t="s">
        <v>10</v>
      </c>
      <c r="J1498" s="31" t="s">
        <v>12</v>
      </c>
      <c r="K1498" s="31" t="s">
        <v>3700</v>
      </c>
      <c r="L1498" s="33">
        <v>3638</v>
      </c>
      <c r="M1498" s="150">
        <v>178937.650673</v>
      </c>
      <c r="N1498" s="34">
        <v>-60625.460000000006</v>
      </c>
      <c r="O1498" s="34">
        <v>58684.460000000006</v>
      </c>
      <c r="P1498" s="30">
        <v>138040.190673</v>
      </c>
      <c r="Q1498" s="35">
        <v>12967.504392000001</v>
      </c>
      <c r="R1498" s="36">
        <v>0</v>
      </c>
      <c r="S1498" s="36">
        <v>5128.5184240019698</v>
      </c>
      <c r="T1498" s="36">
        <v>2147.4815759980302</v>
      </c>
      <c r="U1498" s="37">
        <v>7276.0392358535155</v>
      </c>
      <c r="V1498" s="38">
        <v>20243.543627853516</v>
      </c>
      <c r="W1498" s="34">
        <v>158283.73430085351</v>
      </c>
      <c r="X1498" s="34">
        <v>9615.9720450019522</v>
      </c>
      <c r="Y1498" s="33">
        <v>148667.76225585156</v>
      </c>
      <c r="Z1498" s="144">
        <v>0</v>
      </c>
      <c r="AA1498" s="34">
        <v>2553.3635663133796</v>
      </c>
      <c r="AB1498" s="34">
        <v>11481.676685302707</v>
      </c>
      <c r="AC1498" s="34">
        <v>15249.45</v>
      </c>
      <c r="AD1498" s="34">
        <v>1242</v>
      </c>
      <c r="AE1498" s="34">
        <v>94</v>
      </c>
      <c r="AF1498" s="34">
        <v>30620.490251616087</v>
      </c>
      <c r="AG1498" s="136">
        <v>100400</v>
      </c>
      <c r="AH1498" s="34">
        <v>100400</v>
      </c>
      <c r="AI1498" s="34">
        <v>1941</v>
      </c>
      <c r="AJ1498" s="34">
        <v>1941</v>
      </c>
      <c r="AK1498" s="34">
        <v>0</v>
      </c>
      <c r="AL1498" s="34">
        <v>98459</v>
      </c>
      <c r="AM1498" s="34">
        <v>98459</v>
      </c>
      <c r="AN1498" s="34">
        <v>0</v>
      </c>
      <c r="AO1498" s="34">
        <v>138040.190673</v>
      </c>
      <c r="AP1498" s="34">
        <v>138040.190673</v>
      </c>
      <c r="AQ1498" s="34">
        <v>0</v>
      </c>
      <c r="AR1498" s="34">
        <v>-60625.460000000006</v>
      </c>
      <c r="AS1498" s="34">
        <v>0</v>
      </c>
    </row>
    <row r="1499" spans="2:45" s="1" customFormat="1" ht="14.25" x14ac:dyDescent="0.2">
      <c r="B1499" s="31" t="s">
        <v>4794</v>
      </c>
      <c r="C1499" s="32" t="s">
        <v>4239</v>
      </c>
      <c r="D1499" s="31" t="s">
        <v>4240</v>
      </c>
      <c r="E1499" s="31" t="s">
        <v>13</v>
      </c>
      <c r="F1499" s="31" t="s">
        <v>11</v>
      </c>
      <c r="G1499" s="31" t="s">
        <v>19</v>
      </c>
      <c r="H1499" s="31" t="s">
        <v>29</v>
      </c>
      <c r="I1499" s="31" t="s">
        <v>10</v>
      </c>
      <c r="J1499" s="31" t="s">
        <v>12</v>
      </c>
      <c r="K1499" s="31" t="s">
        <v>4241</v>
      </c>
      <c r="L1499" s="33">
        <v>2561</v>
      </c>
      <c r="M1499" s="150">
        <v>89101.994015999997</v>
      </c>
      <c r="N1499" s="34">
        <v>-7671</v>
      </c>
      <c r="O1499" s="34">
        <v>0</v>
      </c>
      <c r="P1499" s="30">
        <v>123748.994016</v>
      </c>
      <c r="Q1499" s="35">
        <v>6751.4544580000002</v>
      </c>
      <c r="R1499" s="36">
        <v>0</v>
      </c>
      <c r="S1499" s="36">
        <v>3436.2698400013196</v>
      </c>
      <c r="T1499" s="36">
        <v>1685.7301599986804</v>
      </c>
      <c r="U1499" s="37">
        <v>5122.0276204015536</v>
      </c>
      <c r="V1499" s="38">
        <v>11873.482078401554</v>
      </c>
      <c r="W1499" s="34">
        <v>135622.47609440156</v>
      </c>
      <c r="X1499" s="34">
        <v>6443.0059500013303</v>
      </c>
      <c r="Y1499" s="33">
        <v>129179.47014440023</v>
      </c>
      <c r="Z1499" s="144">
        <v>0</v>
      </c>
      <c r="AA1499" s="34">
        <v>4269.4699512776333</v>
      </c>
      <c r="AB1499" s="34">
        <v>19032.583991728963</v>
      </c>
      <c r="AC1499" s="34">
        <v>10734.98</v>
      </c>
      <c r="AD1499" s="34">
        <v>4669.3257495499993</v>
      </c>
      <c r="AE1499" s="34">
        <v>72.5</v>
      </c>
      <c r="AF1499" s="34">
        <v>38778.859692556594</v>
      </c>
      <c r="AG1499" s="136">
        <v>41600</v>
      </c>
      <c r="AH1499" s="34">
        <v>49100</v>
      </c>
      <c r="AI1499" s="34">
        <v>0</v>
      </c>
      <c r="AJ1499" s="34">
        <v>7500</v>
      </c>
      <c r="AK1499" s="34">
        <v>7500</v>
      </c>
      <c r="AL1499" s="34">
        <v>41600</v>
      </c>
      <c r="AM1499" s="34">
        <v>41600</v>
      </c>
      <c r="AN1499" s="34">
        <v>0</v>
      </c>
      <c r="AO1499" s="34">
        <v>123748.994016</v>
      </c>
      <c r="AP1499" s="34">
        <v>116248.994016</v>
      </c>
      <c r="AQ1499" s="34">
        <v>7500.0000000000146</v>
      </c>
      <c r="AR1499" s="34">
        <v>-7671</v>
      </c>
      <c r="AS1499" s="34">
        <v>0</v>
      </c>
    </row>
    <row r="1500" spans="2:45" s="1" customFormat="1" ht="14.25" x14ac:dyDescent="0.2">
      <c r="B1500" s="31" t="s">
        <v>4794</v>
      </c>
      <c r="C1500" s="32" t="s">
        <v>216</v>
      </c>
      <c r="D1500" s="31" t="s">
        <v>217</v>
      </c>
      <c r="E1500" s="31" t="s">
        <v>13</v>
      </c>
      <c r="F1500" s="31" t="s">
        <v>11</v>
      </c>
      <c r="G1500" s="31" t="s">
        <v>19</v>
      </c>
      <c r="H1500" s="31" t="s">
        <v>29</v>
      </c>
      <c r="I1500" s="31" t="s">
        <v>10</v>
      </c>
      <c r="J1500" s="31" t="s">
        <v>16</v>
      </c>
      <c r="K1500" s="31" t="s">
        <v>218</v>
      </c>
      <c r="L1500" s="33">
        <v>18727</v>
      </c>
      <c r="M1500" s="150">
        <v>894006.69448000006</v>
      </c>
      <c r="N1500" s="34">
        <v>-970370</v>
      </c>
      <c r="O1500" s="34">
        <v>726657.88787507452</v>
      </c>
      <c r="P1500" s="30">
        <v>-181248.30551999994</v>
      </c>
      <c r="Q1500" s="35">
        <v>60254.195522000002</v>
      </c>
      <c r="R1500" s="36">
        <v>181248.30551999994</v>
      </c>
      <c r="S1500" s="36">
        <v>17583.946653721036</v>
      </c>
      <c r="T1500" s="36">
        <v>563127.24098113971</v>
      </c>
      <c r="U1500" s="37">
        <v>761963.60202389001</v>
      </c>
      <c r="V1500" s="38">
        <v>822217.79754588997</v>
      </c>
      <c r="W1500" s="34">
        <v>822217.79754588997</v>
      </c>
      <c r="X1500" s="34">
        <v>714759.54565079557</v>
      </c>
      <c r="Y1500" s="33">
        <v>107458.25189509441</v>
      </c>
      <c r="Z1500" s="144">
        <v>0</v>
      </c>
      <c r="AA1500" s="34">
        <v>51531.473041011748</v>
      </c>
      <c r="AB1500" s="34">
        <v>143058.09800034406</v>
      </c>
      <c r="AC1500" s="34">
        <v>78498.210000000006</v>
      </c>
      <c r="AD1500" s="34">
        <v>15873.927893442313</v>
      </c>
      <c r="AE1500" s="34">
        <v>1184.77</v>
      </c>
      <c r="AF1500" s="34">
        <v>290146.47893479816</v>
      </c>
      <c r="AG1500" s="136">
        <v>280994</v>
      </c>
      <c r="AH1500" s="34">
        <v>285874</v>
      </c>
      <c r="AI1500" s="34">
        <v>15120</v>
      </c>
      <c r="AJ1500" s="34">
        <v>20000</v>
      </c>
      <c r="AK1500" s="34">
        <v>4880</v>
      </c>
      <c r="AL1500" s="34">
        <v>265874</v>
      </c>
      <c r="AM1500" s="34">
        <v>265874</v>
      </c>
      <c r="AN1500" s="34">
        <v>0</v>
      </c>
      <c r="AO1500" s="34">
        <v>-181248.30551999994</v>
      </c>
      <c r="AP1500" s="34">
        <v>-186128.30551999994</v>
      </c>
      <c r="AQ1500" s="34">
        <v>4880</v>
      </c>
      <c r="AR1500" s="34">
        <v>-970370</v>
      </c>
      <c r="AS1500" s="34">
        <v>0</v>
      </c>
    </row>
    <row r="1501" spans="2:45" s="1" customFormat="1" ht="14.25" x14ac:dyDescent="0.2">
      <c r="B1501" s="31" t="s">
        <v>4794</v>
      </c>
      <c r="C1501" s="32" t="s">
        <v>763</v>
      </c>
      <c r="D1501" s="31" t="s">
        <v>764</v>
      </c>
      <c r="E1501" s="31" t="s">
        <v>13</v>
      </c>
      <c r="F1501" s="31" t="s">
        <v>11</v>
      </c>
      <c r="G1501" s="31" t="s">
        <v>19</v>
      </c>
      <c r="H1501" s="31" t="s">
        <v>29</v>
      </c>
      <c r="I1501" s="31" t="s">
        <v>10</v>
      </c>
      <c r="J1501" s="31" t="s">
        <v>12</v>
      </c>
      <c r="K1501" s="31" t="s">
        <v>765</v>
      </c>
      <c r="L1501" s="33">
        <v>4044</v>
      </c>
      <c r="M1501" s="150">
        <v>385189.86564900004</v>
      </c>
      <c r="N1501" s="34">
        <v>-127042</v>
      </c>
      <c r="O1501" s="34">
        <v>46532.867412754989</v>
      </c>
      <c r="P1501" s="30">
        <v>262161.22564900003</v>
      </c>
      <c r="Q1501" s="35">
        <v>27341.682989000001</v>
      </c>
      <c r="R1501" s="36">
        <v>0</v>
      </c>
      <c r="S1501" s="36">
        <v>6230.7314217166777</v>
      </c>
      <c r="T1501" s="36">
        <v>1857.2685782833223</v>
      </c>
      <c r="U1501" s="37">
        <v>8088.0436145661388</v>
      </c>
      <c r="V1501" s="38">
        <v>35429.726603566138</v>
      </c>
      <c r="W1501" s="34">
        <v>297590.95225256617</v>
      </c>
      <c r="X1501" s="34">
        <v>11682.621415716712</v>
      </c>
      <c r="Y1501" s="33">
        <v>285908.33083684946</v>
      </c>
      <c r="Z1501" s="144">
        <v>0</v>
      </c>
      <c r="AA1501" s="34">
        <v>4642.4010675207519</v>
      </c>
      <c r="AB1501" s="34">
        <v>16063.454840119253</v>
      </c>
      <c r="AC1501" s="34">
        <v>16951.29</v>
      </c>
      <c r="AD1501" s="34">
        <v>7811.965294525</v>
      </c>
      <c r="AE1501" s="34">
        <v>0</v>
      </c>
      <c r="AF1501" s="34">
        <v>45469.111202165004</v>
      </c>
      <c r="AG1501" s="136">
        <v>5400</v>
      </c>
      <c r="AH1501" s="34">
        <v>72312.36</v>
      </c>
      <c r="AI1501" s="34">
        <v>0</v>
      </c>
      <c r="AJ1501" s="34">
        <v>27060</v>
      </c>
      <c r="AK1501" s="34">
        <v>27060</v>
      </c>
      <c r="AL1501" s="34">
        <v>5400</v>
      </c>
      <c r="AM1501" s="34">
        <v>45252.36</v>
      </c>
      <c r="AN1501" s="34">
        <v>39852.36</v>
      </c>
      <c r="AO1501" s="34">
        <v>262161.22564900003</v>
      </c>
      <c r="AP1501" s="34">
        <v>195248.86564900004</v>
      </c>
      <c r="AQ1501" s="34">
        <v>66912.359999999986</v>
      </c>
      <c r="AR1501" s="34">
        <v>-167990</v>
      </c>
      <c r="AS1501" s="34">
        <v>40948</v>
      </c>
    </row>
    <row r="1502" spans="2:45" s="1" customFormat="1" ht="14.25" x14ac:dyDescent="0.2">
      <c r="B1502" s="31" t="s">
        <v>4794</v>
      </c>
      <c r="C1502" s="32" t="s">
        <v>2027</v>
      </c>
      <c r="D1502" s="31" t="s">
        <v>2028</v>
      </c>
      <c r="E1502" s="31" t="s">
        <v>13</v>
      </c>
      <c r="F1502" s="31" t="s">
        <v>11</v>
      </c>
      <c r="G1502" s="31" t="s">
        <v>19</v>
      </c>
      <c r="H1502" s="31" t="s">
        <v>29</v>
      </c>
      <c r="I1502" s="31" t="s">
        <v>10</v>
      </c>
      <c r="J1502" s="31" t="s">
        <v>21</v>
      </c>
      <c r="K1502" s="31" t="s">
        <v>2029</v>
      </c>
      <c r="L1502" s="33">
        <v>219</v>
      </c>
      <c r="M1502" s="150">
        <v>34620.885914999999</v>
      </c>
      <c r="N1502" s="34">
        <v>-8672</v>
      </c>
      <c r="O1502" s="34">
        <v>5419.932526774146</v>
      </c>
      <c r="P1502" s="30">
        <v>29325.224914999999</v>
      </c>
      <c r="Q1502" s="35">
        <v>1307.7257420000001</v>
      </c>
      <c r="R1502" s="36">
        <v>0</v>
      </c>
      <c r="S1502" s="36">
        <v>0</v>
      </c>
      <c r="T1502" s="36">
        <v>438</v>
      </c>
      <c r="U1502" s="37">
        <v>438.00236191641557</v>
      </c>
      <c r="V1502" s="38">
        <v>1745.7281039164156</v>
      </c>
      <c r="W1502" s="34">
        <v>31070.953018916414</v>
      </c>
      <c r="X1502" s="34">
        <v>0</v>
      </c>
      <c r="Y1502" s="33">
        <v>31070.953018916414</v>
      </c>
      <c r="Z1502" s="144">
        <v>0</v>
      </c>
      <c r="AA1502" s="34">
        <v>1431.056334028641</v>
      </c>
      <c r="AB1502" s="34">
        <v>2556.8500766636125</v>
      </c>
      <c r="AC1502" s="34">
        <v>4041.38</v>
      </c>
      <c r="AD1502" s="34">
        <v>0</v>
      </c>
      <c r="AE1502" s="34">
        <v>0</v>
      </c>
      <c r="AF1502" s="34">
        <v>8029.2864106922534</v>
      </c>
      <c r="AG1502" s="136">
        <v>0</v>
      </c>
      <c r="AH1502" s="34">
        <v>3376.3389999999999</v>
      </c>
      <c r="AI1502" s="34">
        <v>0</v>
      </c>
      <c r="AJ1502" s="34">
        <v>1234.3000000000002</v>
      </c>
      <c r="AK1502" s="34">
        <v>1234.3000000000002</v>
      </c>
      <c r="AL1502" s="34">
        <v>0</v>
      </c>
      <c r="AM1502" s="34">
        <v>2142.0389999999998</v>
      </c>
      <c r="AN1502" s="34">
        <v>2142.0389999999998</v>
      </c>
      <c r="AO1502" s="34">
        <v>29325.224914999999</v>
      </c>
      <c r="AP1502" s="34">
        <v>25948.885914999999</v>
      </c>
      <c r="AQ1502" s="34">
        <v>3376.3389999999999</v>
      </c>
      <c r="AR1502" s="34">
        <v>-8672</v>
      </c>
      <c r="AS1502" s="34">
        <v>0</v>
      </c>
    </row>
    <row r="1503" spans="2:45" s="1" customFormat="1" ht="14.25" x14ac:dyDescent="0.2">
      <c r="B1503" s="31" t="s">
        <v>4794</v>
      </c>
      <c r="C1503" s="32" t="s">
        <v>620</v>
      </c>
      <c r="D1503" s="31" t="s">
        <v>621</v>
      </c>
      <c r="E1503" s="31" t="s">
        <v>13</v>
      </c>
      <c r="F1503" s="31" t="s">
        <v>11</v>
      </c>
      <c r="G1503" s="31" t="s">
        <v>19</v>
      </c>
      <c r="H1503" s="31" t="s">
        <v>29</v>
      </c>
      <c r="I1503" s="31" t="s">
        <v>10</v>
      </c>
      <c r="J1503" s="31" t="s">
        <v>16</v>
      </c>
      <c r="K1503" s="31" t="s">
        <v>622</v>
      </c>
      <c r="L1503" s="33">
        <v>10613</v>
      </c>
      <c r="M1503" s="150">
        <v>329139.40154800005</v>
      </c>
      <c r="N1503" s="34">
        <v>-109558</v>
      </c>
      <c r="O1503" s="34">
        <v>43923.100260377614</v>
      </c>
      <c r="P1503" s="30">
        <v>489223.2015480001</v>
      </c>
      <c r="Q1503" s="35">
        <v>28425.049645999999</v>
      </c>
      <c r="R1503" s="36">
        <v>0</v>
      </c>
      <c r="S1503" s="36">
        <v>19878.549569150491</v>
      </c>
      <c r="T1503" s="36">
        <v>1347.4504308495088</v>
      </c>
      <c r="U1503" s="37">
        <v>21226.114461273599</v>
      </c>
      <c r="V1503" s="38">
        <v>49651.164107273595</v>
      </c>
      <c r="W1503" s="34">
        <v>538874.36565527366</v>
      </c>
      <c r="X1503" s="34">
        <v>37272.280442150426</v>
      </c>
      <c r="Y1503" s="33">
        <v>501602.08521312324</v>
      </c>
      <c r="Z1503" s="144">
        <v>0</v>
      </c>
      <c r="AA1503" s="34">
        <v>10464.01682771969</v>
      </c>
      <c r="AB1503" s="34">
        <v>79690.799414161942</v>
      </c>
      <c r="AC1503" s="34">
        <v>44486.65</v>
      </c>
      <c r="AD1503" s="34">
        <v>7048.3161729704407</v>
      </c>
      <c r="AE1503" s="34">
        <v>103.31</v>
      </c>
      <c r="AF1503" s="34">
        <v>141793.09241485206</v>
      </c>
      <c r="AG1503" s="136">
        <v>333152</v>
      </c>
      <c r="AH1503" s="34">
        <v>348630.8</v>
      </c>
      <c r="AI1503" s="34">
        <v>16680</v>
      </c>
      <c r="AJ1503" s="34">
        <v>32158.800000000003</v>
      </c>
      <c r="AK1503" s="34">
        <v>15478.800000000003</v>
      </c>
      <c r="AL1503" s="34">
        <v>316472</v>
      </c>
      <c r="AM1503" s="34">
        <v>316472</v>
      </c>
      <c r="AN1503" s="34">
        <v>0</v>
      </c>
      <c r="AO1503" s="34">
        <v>489223.2015480001</v>
      </c>
      <c r="AP1503" s="34">
        <v>473744.40154800011</v>
      </c>
      <c r="AQ1503" s="34">
        <v>15478.799999999988</v>
      </c>
      <c r="AR1503" s="34">
        <v>-109558</v>
      </c>
      <c r="AS1503" s="34">
        <v>0</v>
      </c>
    </row>
    <row r="1504" spans="2:45" s="1" customFormat="1" ht="14.25" x14ac:dyDescent="0.2">
      <c r="B1504" s="31" t="s">
        <v>4794</v>
      </c>
      <c r="C1504" s="32" t="s">
        <v>2932</v>
      </c>
      <c r="D1504" s="31" t="s">
        <v>2933</v>
      </c>
      <c r="E1504" s="31" t="s">
        <v>13</v>
      </c>
      <c r="F1504" s="31" t="s">
        <v>11</v>
      </c>
      <c r="G1504" s="31" t="s">
        <v>19</v>
      </c>
      <c r="H1504" s="31" t="s">
        <v>29</v>
      </c>
      <c r="I1504" s="31" t="s">
        <v>10</v>
      </c>
      <c r="J1504" s="31" t="s">
        <v>12</v>
      </c>
      <c r="K1504" s="31" t="s">
        <v>2934</v>
      </c>
      <c r="L1504" s="33">
        <v>1563</v>
      </c>
      <c r="M1504" s="150">
        <v>73295.919311000005</v>
      </c>
      <c r="N1504" s="34">
        <v>-107953</v>
      </c>
      <c r="O1504" s="34">
        <v>36771.525049885109</v>
      </c>
      <c r="P1504" s="30">
        <v>-16468.110688999997</v>
      </c>
      <c r="Q1504" s="35">
        <v>3761.636493</v>
      </c>
      <c r="R1504" s="36">
        <v>16468.110688999997</v>
      </c>
      <c r="S1504" s="36">
        <v>2536.5483360009739</v>
      </c>
      <c r="T1504" s="36">
        <v>28719.738285325813</v>
      </c>
      <c r="U1504" s="37">
        <v>47724.654664293521</v>
      </c>
      <c r="V1504" s="38">
        <v>51486.291157293519</v>
      </c>
      <c r="W1504" s="34">
        <v>51486.291157293519</v>
      </c>
      <c r="X1504" s="34">
        <v>39985.396480886084</v>
      </c>
      <c r="Y1504" s="33">
        <v>11500.894676407435</v>
      </c>
      <c r="Z1504" s="144">
        <v>2438.6992011763073</v>
      </c>
      <c r="AA1504" s="34">
        <v>5679.8517936836897</v>
      </c>
      <c r="AB1504" s="34">
        <v>9519.7281844853533</v>
      </c>
      <c r="AC1504" s="34">
        <v>21267.98</v>
      </c>
      <c r="AD1504" s="34">
        <v>1126.9500048098</v>
      </c>
      <c r="AE1504" s="34">
        <v>3863.2</v>
      </c>
      <c r="AF1504" s="34">
        <v>43896.409184155142</v>
      </c>
      <c r="AG1504" s="136">
        <v>0</v>
      </c>
      <c r="AH1504" s="34">
        <v>23729.969999999998</v>
      </c>
      <c r="AI1504" s="34">
        <v>0</v>
      </c>
      <c r="AJ1504" s="34">
        <v>6240</v>
      </c>
      <c r="AK1504" s="34">
        <v>6240</v>
      </c>
      <c r="AL1504" s="34">
        <v>0</v>
      </c>
      <c r="AM1504" s="34">
        <v>17489.969999999998</v>
      </c>
      <c r="AN1504" s="34">
        <v>17489.969999999998</v>
      </c>
      <c r="AO1504" s="34">
        <v>-16468.110688999997</v>
      </c>
      <c r="AP1504" s="34">
        <v>-40198.080688999995</v>
      </c>
      <c r="AQ1504" s="34">
        <v>23729.969999999998</v>
      </c>
      <c r="AR1504" s="34">
        <v>-107953</v>
      </c>
      <c r="AS1504" s="34">
        <v>0</v>
      </c>
    </row>
    <row r="1505" spans="2:45" s="1" customFormat="1" ht="14.25" x14ac:dyDescent="0.2">
      <c r="B1505" s="31" t="s">
        <v>4794</v>
      </c>
      <c r="C1505" s="32" t="s">
        <v>4257</v>
      </c>
      <c r="D1505" s="31" t="s">
        <v>4258</v>
      </c>
      <c r="E1505" s="31" t="s">
        <v>13</v>
      </c>
      <c r="F1505" s="31" t="s">
        <v>11</v>
      </c>
      <c r="G1505" s="31" t="s">
        <v>19</v>
      </c>
      <c r="H1505" s="31" t="s">
        <v>29</v>
      </c>
      <c r="I1505" s="31" t="s">
        <v>10</v>
      </c>
      <c r="J1505" s="31" t="s">
        <v>12</v>
      </c>
      <c r="K1505" s="31" t="s">
        <v>4259</v>
      </c>
      <c r="L1505" s="33">
        <v>2438</v>
      </c>
      <c r="M1505" s="150">
        <v>50682.222888999997</v>
      </c>
      <c r="N1505" s="34">
        <v>-94661</v>
      </c>
      <c r="O1505" s="34">
        <v>75182.208775987499</v>
      </c>
      <c r="P1505" s="30">
        <v>-50714.9548221</v>
      </c>
      <c r="Q1505" s="35">
        <v>10383.211531999999</v>
      </c>
      <c r="R1505" s="36">
        <v>50714.9548221</v>
      </c>
      <c r="S1505" s="36">
        <v>4704.5934720018067</v>
      </c>
      <c r="T1505" s="36">
        <v>55073.694663302536</v>
      </c>
      <c r="U1505" s="37">
        <v>110493.8387925741</v>
      </c>
      <c r="V1505" s="38">
        <v>120877.0503245741</v>
      </c>
      <c r="W1505" s="34">
        <v>120877.0503245741</v>
      </c>
      <c r="X1505" s="34">
        <v>77736.629291989302</v>
      </c>
      <c r="Y1505" s="33">
        <v>43140.421032584796</v>
      </c>
      <c r="Z1505" s="144">
        <v>0</v>
      </c>
      <c r="AA1505" s="34">
        <v>6569.0792254375947</v>
      </c>
      <c r="AB1505" s="34">
        <v>11384.668909439535</v>
      </c>
      <c r="AC1505" s="34">
        <v>10219.4</v>
      </c>
      <c r="AD1505" s="34">
        <v>2396.9543254750001</v>
      </c>
      <c r="AE1505" s="34">
        <v>1073.83</v>
      </c>
      <c r="AF1505" s="34">
        <v>31643.932460352124</v>
      </c>
      <c r="AG1505" s="136">
        <v>23207</v>
      </c>
      <c r="AH1505" s="34">
        <v>32349.442288899998</v>
      </c>
      <c r="AI1505" s="34">
        <v>0</v>
      </c>
      <c r="AJ1505" s="34">
        <v>5068.2222889000004</v>
      </c>
      <c r="AK1505" s="34">
        <v>5068.2222889000004</v>
      </c>
      <c r="AL1505" s="34">
        <v>23207</v>
      </c>
      <c r="AM1505" s="34">
        <v>27281.219999999998</v>
      </c>
      <c r="AN1505" s="34">
        <v>4074.2199999999975</v>
      </c>
      <c r="AO1505" s="34">
        <v>-50714.9548221</v>
      </c>
      <c r="AP1505" s="34">
        <v>-59857.397110999998</v>
      </c>
      <c r="AQ1505" s="34">
        <v>9142.4422888999979</v>
      </c>
      <c r="AR1505" s="34">
        <v>-94661</v>
      </c>
      <c r="AS1505" s="34">
        <v>0</v>
      </c>
    </row>
    <row r="1506" spans="2:45" s="1" customFormat="1" ht="14.25" x14ac:dyDescent="0.2">
      <c r="B1506" s="31" t="s">
        <v>4794</v>
      </c>
      <c r="C1506" s="32" t="s">
        <v>2635</v>
      </c>
      <c r="D1506" s="31" t="s">
        <v>2636</v>
      </c>
      <c r="E1506" s="31" t="s">
        <v>13</v>
      </c>
      <c r="F1506" s="31" t="s">
        <v>11</v>
      </c>
      <c r="G1506" s="31" t="s">
        <v>19</v>
      </c>
      <c r="H1506" s="31" t="s">
        <v>29</v>
      </c>
      <c r="I1506" s="31" t="s">
        <v>13</v>
      </c>
      <c r="J1506" s="31" t="s">
        <v>149</v>
      </c>
      <c r="K1506" s="31" t="s">
        <v>29</v>
      </c>
      <c r="L1506" s="33">
        <v>80724</v>
      </c>
      <c r="M1506" s="150">
        <v>7482959.5062940009</v>
      </c>
      <c r="N1506" s="34">
        <v>-4580543.79</v>
      </c>
      <c r="O1506" s="34">
        <v>2460437.4649472171</v>
      </c>
      <c r="P1506" s="30">
        <v>3714784.5462940009</v>
      </c>
      <c r="Q1506" s="35">
        <v>461137.23493199999</v>
      </c>
      <c r="R1506" s="36">
        <v>0</v>
      </c>
      <c r="S1506" s="36">
        <v>168970.46266977917</v>
      </c>
      <c r="T1506" s="36">
        <v>-406.53152668397524</v>
      </c>
      <c r="U1506" s="37">
        <v>168564.84012463866</v>
      </c>
      <c r="V1506" s="38">
        <v>629702.07505663869</v>
      </c>
      <c r="W1506" s="34">
        <v>4344486.6213506395</v>
      </c>
      <c r="X1506" s="34">
        <v>316819.61750577902</v>
      </c>
      <c r="Y1506" s="33">
        <v>4027667.0038448605</v>
      </c>
      <c r="Z1506" s="144">
        <v>235904.55279374268</v>
      </c>
      <c r="AA1506" s="34">
        <v>374174.24616643891</v>
      </c>
      <c r="AB1506" s="34">
        <v>1088346.2146929246</v>
      </c>
      <c r="AC1506" s="34">
        <v>338371.84000000003</v>
      </c>
      <c r="AD1506" s="34">
        <v>203074.46647010912</v>
      </c>
      <c r="AE1506" s="34">
        <v>25990.560000000001</v>
      </c>
      <c r="AF1506" s="34">
        <v>2265861.8801232157</v>
      </c>
      <c r="AG1506" s="136">
        <v>1318479</v>
      </c>
      <c r="AH1506" s="34">
        <v>1427685.83</v>
      </c>
      <c r="AI1506" s="34">
        <v>298930</v>
      </c>
      <c r="AJ1506" s="34">
        <v>405921.80000000005</v>
      </c>
      <c r="AK1506" s="34">
        <v>106991.80000000005</v>
      </c>
      <c r="AL1506" s="34">
        <v>1019549</v>
      </c>
      <c r="AM1506" s="34">
        <v>1021764.03</v>
      </c>
      <c r="AN1506" s="34">
        <v>2215.0300000000279</v>
      </c>
      <c r="AO1506" s="34">
        <v>3714784.5462940009</v>
      </c>
      <c r="AP1506" s="34">
        <v>3605577.7162940009</v>
      </c>
      <c r="AQ1506" s="34">
        <v>109206.83000000007</v>
      </c>
      <c r="AR1506" s="34">
        <v>-4580543.79</v>
      </c>
      <c r="AS1506" s="34">
        <v>0</v>
      </c>
    </row>
    <row r="1507" spans="2:45" s="1" customFormat="1" ht="14.25" x14ac:dyDescent="0.2">
      <c r="B1507" s="31" t="s">
        <v>4794</v>
      </c>
      <c r="C1507" s="32" t="s">
        <v>1058</v>
      </c>
      <c r="D1507" s="31" t="s">
        <v>1059</v>
      </c>
      <c r="E1507" s="31" t="s">
        <v>13</v>
      </c>
      <c r="F1507" s="31" t="s">
        <v>11</v>
      </c>
      <c r="G1507" s="31" t="s">
        <v>19</v>
      </c>
      <c r="H1507" s="31" t="s">
        <v>29</v>
      </c>
      <c r="I1507" s="31" t="s">
        <v>10</v>
      </c>
      <c r="J1507" s="31" t="s">
        <v>14</v>
      </c>
      <c r="K1507" s="31" t="s">
        <v>1060</v>
      </c>
      <c r="L1507" s="33">
        <v>7357</v>
      </c>
      <c r="M1507" s="150">
        <v>251437.677585</v>
      </c>
      <c r="N1507" s="34">
        <v>-271234.98</v>
      </c>
      <c r="O1507" s="34">
        <v>129645.21735228809</v>
      </c>
      <c r="P1507" s="30">
        <v>56753.465343500022</v>
      </c>
      <c r="Q1507" s="35">
        <v>19376.969312000001</v>
      </c>
      <c r="R1507" s="36">
        <v>0</v>
      </c>
      <c r="S1507" s="36">
        <v>10257.718989718225</v>
      </c>
      <c r="T1507" s="36">
        <v>51286.099494541901</v>
      </c>
      <c r="U1507" s="37">
        <v>61544.150359500207</v>
      </c>
      <c r="V1507" s="38">
        <v>80921.119671500201</v>
      </c>
      <c r="W1507" s="34">
        <v>137674.58501500022</v>
      </c>
      <c r="X1507" s="34">
        <v>81723.509918506286</v>
      </c>
      <c r="Y1507" s="33">
        <v>55951.075096493943</v>
      </c>
      <c r="Z1507" s="144">
        <v>0</v>
      </c>
      <c r="AA1507" s="34">
        <v>4900.276107638656</v>
      </c>
      <c r="AB1507" s="34">
        <v>37636.339588518138</v>
      </c>
      <c r="AC1507" s="34">
        <v>30838.43</v>
      </c>
      <c r="AD1507" s="34">
        <v>5548.4639999999999</v>
      </c>
      <c r="AE1507" s="34">
        <v>0</v>
      </c>
      <c r="AF1507" s="34">
        <v>78923.509696156805</v>
      </c>
      <c r="AG1507" s="136">
        <v>257030</v>
      </c>
      <c r="AH1507" s="34">
        <v>262898.76775850001</v>
      </c>
      <c r="AI1507" s="34">
        <v>19275</v>
      </c>
      <c r="AJ1507" s="34">
        <v>25143.767758500002</v>
      </c>
      <c r="AK1507" s="34">
        <v>5868.7677585000019</v>
      </c>
      <c r="AL1507" s="34">
        <v>237755</v>
      </c>
      <c r="AM1507" s="34">
        <v>237755</v>
      </c>
      <c r="AN1507" s="34">
        <v>0</v>
      </c>
      <c r="AO1507" s="34">
        <v>56753.465343500022</v>
      </c>
      <c r="AP1507" s="34">
        <v>50884.697585000016</v>
      </c>
      <c r="AQ1507" s="34">
        <v>5868.7677585000056</v>
      </c>
      <c r="AR1507" s="34">
        <v>-271234.98</v>
      </c>
      <c r="AS1507" s="34">
        <v>0</v>
      </c>
    </row>
    <row r="1508" spans="2:45" s="1" customFormat="1" ht="14.25" x14ac:dyDescent="0.2">
      <c r="B1508" s="31" t="s">
        <v>4794</v>
      </c>
      <c r="C1508" s="32" t="s">
        <v>4728</v>
      </c>
      <c r="D1508" s="31" t="s">
        <v>4729</v>
      </c>
      <c r="E1508" s="31" t="s">
        <v>13</v>
      </c>
      <c r="F1508" s="31" t="s">
        <v>11</v>
      </c>
      <c r="G1508" s="31" t="s">
        <v>19</v>
      </c>
      <c r="H1508" s="31" t="s">
        <v>29</v>
      </c>
      <c r="I1508" s="31" t="s">
        <v>10</v>
      </c>
      <c r="J1508" s="31" t="s">
        <v>14</v>
      </c>
      <c r="K1508" s="31" t="s">
        <v>4730</v>
      </c>
      <c r="L1508" s="33">
        <v>6039</v>
      </c>
      <c r="M1508" s="150">
        <v>237591.25055399997</v>
      </c>
      <c r="N1508" s="34">
        <v>-101045</v>
      </c>
      <c r="O1508" s="34">
        <v>8454.8641894671673</v>
      </c>
      <c r="P1508" s="30">
        <v>100108.05055399996</v>
      </c>
      <c r="Q1508" s="35">
        <v>16185.576413999999</v>
      </c>
      <c r="R1508" s="36">
        <v>0</v>
      </c>
      <c r="S1508" s="36">
        <v>10664.580621718382</v>
      </c>
      <c r="T1508" s="36">
        <v>1413.4193782816183</v>
      </c>
      <c r="U1508" s="37">
        <v>12078.065130654033</v>
      </c>
      <c r="V1508" s="38">
        <v>28263.641544654034</v>
      </c>
      <c r="W1508" s="34">
        <v>128371.69209865399</v>
      </c>
      <c r="X1508" s="34">
        <v>19996.088665718387</v>
      </c>
      <c r="Y1508" s="33">
        <v>108375.6034329356</v>
      </c>
      <c r="Z1508" s="144">
        <v>0</v>
      </c>
      <c r="AA1508" s="34">
        <v>7097.8821701920097</v>
      </c>
      <c r="AB1508" s="34">
        <v>48427.918369523111</v>
      </c>
      <c r="AC1508" s="34">
        <v>25313.75</v>
      </c>
      <c r="AD1508" s="34">
        <v>9418.8950000000004</v>
      </c>
      <c r="AE1508" s="34">
        <v>260.67</v>
      </c>
      <c r="AF1508" s="34">
        <v>90519.115539715131</v>
      </c>
      <c r="AG1508" s="136">
        <v>190245</v>
      </c>
      <c r="AH1508" s="34">
        <v>200012.79999999999</v>
      </c>
      <c r="AI1508" s="34">
        <v>885</v>
      </c>
      <c r="AJ1508" s="34">
        <v>10652.800000000001</v>
      </c>
      <c r="AK1508" s="34">
        <v>9767.8000000000011</v>
      </c>
      <c r="AL1508" s="34">
        <v>189360</v>
      </c>
      <c r="AM1508" s="34">
        <v>189360</v>
      </c>
      <c r="AN1508" s="34">
        <v>0</v>
      </c>
      <c r="AO1508" s="34">
        <v>100108.05055399996</v>
      </c>
      <c r="AP1508" s="34">
        <v>90340.250553999955</v>
      </c>
      <c r="AQ1508" s="34">
        <v>9767.8000000000029</v>
      </c>
      <c r="AR1508" s="34">
        <v>-101045</v>
      </c>
      <c r="AS1508" s="34">
        <v>0</v>
      </c>
    </row>
    <row r="1509" spans="2:45" s="1" customFormat="1" ht="14.25" x14ac:dyDescent="0.2">
      <c r="B1509" s="31" t="s">
        <v>4794</v>
      </c>
      <c r="C1509" s="32" t="s">
        <v>949</v>
      </c>
      <c r="D1509" s="31" t="s">
        <v>950</v>
      </c>
      <c r="E1509" s="31" t="s">
        <v>13</v>
      </c>
      <c r="F1509" s="31" t="s">
        <v>11</v>
      </c>
      <c r="G1509" s="31" t="s">
        <v>19</v>
      </c>
      <c r="H1509" s="31" t="s">
        <v>29</v>
      </c>
      <c r="I1509" s="31" t="s">
        <v>10</v>
      </c>
      <c r="J1509" s="31" t="s">
        <v>14</v>
      </c>
      <c r="K1509" s="31" t="s">
        <v>951</v>
      </c>
      <c r="L1509" s="33">
        <v>7357</v>
      </c>
      <c r="M1509" s="150">
        <v>188309.31691399997</v>
      </c>
      <c r="N1509" s="34">
        <v>-32135</v>
      </c>
      <c r="O1509" s="34">
        <v>0</v>
      </c>
      <c r="P1509" s="30">
        <v>15044.749605399964</v>
      </c>
      <c r="Q1509" s="35">
        <v>22906.579409999998</v>
      </c>
      <c r="R1509" s="36">
        <v>0</v>
      </c>
      <c r="S1509" s="36">
        <v>11570.644763433016</v>
      </c>
      <c r="T1509" s="36">
        <v>3143.3552365669839</v>
      </c>
      <c r="U1509" s="37">
        <v>14714.079345292554</v>
      </c>
      <c r="V1509" s="38">
        <v>37620.658755292548</v>
      </c>
      <c r="W1509" s="34">
        <v>52665.408360692512</v>
      </c>
      <c r="X1509" s="34">
        <v>21694.958931433015</v>
      </c>
      <c r="Y1509" s="33">
        <v>30970.449429259497</v>
      </c>
      <c r="Z1509" s="144">
        <v>0</v>
      </c>
      <c r="AA1509" s="34">
        <v>4682.213838760812</v>
      </c>
      <c r="AB1509" s="34">
        <v>50905.74008037911</v>
      </c>
      <c r="AC1509" s="34">
        <v>30838.43</v>
      </c>
      <c r="AD1509" s="34">
        <v>2828.8150000000001</v>
      </c>
      <c r="AE1509" s="34">
        <v>0</v>
      </c>
      <c r="AF1509" s="34">
        <v>89255.198919139919</v>
      </c>
      <c r="AG1509" s="136">
        <v>78463</v>
      </c>
      <c r="AH1509" s="34">
        <v>99706.432691399998</v>
      </c>
      <c r="AI1509" s="34">
        <v>0</v>
      </c>
      <c r="AJ1509" s="34">
        <v>18830.931691399997</v>
      </c>
      <c r="AK1509" s="34">
        <v>18830.931691399997</v>
      </c>
      <c r="AL1509" s="34">
        <v>78463</v>
      </c>
      <c r="AM1509" s="34">
        <v>80875.501000000004</v>
      </c>
      <c r="AN1509" s="34">
        <v>2412.5010000000038</v>
      </c>
      <c r="AO1509" s="34">
        <v>15044.749605399964</v>
      </c>
      <c r="AP1509" s="34">
        <v>-6198.6830860000373</v>
      </c>
      <c r="AQ1509" s="34">
        <v>21243.432691399998</v>
      </c>
      <c r="AR1509" s="34">
        <v>-32135</v>
      </c>
      <c r="AS1509" s="34">
        <v>0</v>
      </c>
    </row>
    <row r="1510" spans="2:45" s="1" customFormat="1" ht="14.25" x14ac:dyDescent="0.2">
      <c r="B1510" s="31" t="s">
        <v>4794</v>
      </c>
      <c r="C1510" s="32" t="s">
        <v>4063</v>
      </c>
      <c r="D1510" s="31" t="s">
        <v>4064</v>
      </c>
      <c r="E1510" s="31" t="s">
        <v>13</v>
      </c>
      <c r="F1510" s="31" t="s">
        <v>11</v>
      </c>
      <c r="G1510" s="31" t="s">
        <v>19</v>
      </c>
      <c r="H1510" s="31" t="s">
        <v>29</v>
      </c>
      <c r="I1510" s="31" t="s">
        <v>10</v>
      </c>
      <c r="J1510" s="31" t="s">
        <v>14</v>
      </c>
      <c r="K1510" s="31" t="s">
        <v>4065</v>
      </c>
      <c r="L1510" s="33">
        <v>8660</v>
      </c>
      <c r="M1510" s="150">
        <v>652154.75297300005</v>
      </c>
      <c r="N1510" s="34">
        <v>-259371.21999999997</v>
      </c>
      <c r="O1510" s="34">
        <v>135907.58133611234</v>
      </c>
      <c r="P1510" s="30">
        <v>439559.23297300003</v>
      </c>
      <c r="Q1510" s="35">
        <v>46399.065823999998</v>
      </c>
      <c r="R1510" s="36">
        <v>0</v>
      </c>
      <c r="S1510" s="36">
        <v>22794.631282294464</v>
      </c>
      <c r="T1510" s="36">
        <v>-295.86191529593634</v>
      </c>
      <c r="U1510" s="37">
        <v>22498.890691685054</v>
      </c>
      <c r="V1510" s="38">
        <v>68897.956515685044</v>
      </c>
      <c r="W1510" s="34">
        <v>508457.18948868511</v>
      </c>
      <c r="X1510" s="34">
        <v>42739.933654294524</v>
      </c>
      <c r="Y1510" s="33">
        <v>465717.25583439058</v>
      </c>
      <c r="Z1510" s="144">
        <v>23925.574700449652</v>
      </c>
      <c r="AA1510" s="34">
        <v>15490.423146348379</v>
      </c>
      <c r="AB1510" s="34">
        <v>88484.876066422643</v>
      </c>
      <c r="AC1510" s="34">
        <v>36300.230000000003</v>
      </c>
      <c r="AD1510" s="34">
        <v>36213.903594262934</v>
      </c>
      <c r="AE1510" s="34">
        <v>1513.29</v>
      </c>
      <c r="AF1510" s="34">
        <v>201928.29750748363</v>
      </c>
      <c r="AG1510" s="136">
        <v>178957</v>
      </c>
      <c r="AH1510" s="34">
        <v>224369.7</v>
      </c>
      <c r="AI1510" s="34">
        <v>0</v>
      </c>
      <c r="AJ1510" s="34">
        <v>45412.700000000004</v>
      </c>
      <c r="AK1510" s="34">
        <v>45412.700000000004</v>
      </c>
      <c r="AL1510" s="34">
        <v>178957</v>
      </c>
      <c r="AM1510" s="34">
        <v>178957</v>
      </c>
      <c r="AN1510" s="34">
        <v>0</v>
      </c>
      <c r="AO1510" s="34">
        <v>439559.23297300003</v>
      </c>
      <c r="AP1510" s="34">
        <v>394146.53297300002</v>
      </c>
      <c r="AQ1510" s="34">
        <v>45412.700000000012</v>
      </c>
      <c r="AR1510" s="34">
        <v>-259371.21999999997</v>
      </c>
      <c r="AS1510" s="34">
        <v>0</v>
      </c>
    </row>
    <row r="1511" spans="2:45" s="1" customFormat="1" ht="14.25" x14ac:dyDescent="0.2">
      <c r="B1511" s="31" t="s">
        <v>4794</v>
      </c>
      <c r="C1511" s="32" t="s">
        <v>499</v>
      </c>
      <c r="D1511" s="31" t="s">
        <v>500</v>
      </c>
      <c r="E1511" s="31" t="s">
        <v>13</v>
      </c>
      <c r="F1511" s="31" t="s">
        <v>11</v>
      </c>
      <c r="G1511" s="31" t="s">
        <v>19</v>
      </c>
      <c r="H1511" s="31" t="s">
        <v>29</v>
      </c>
      <c r="I1511" s="31" t="s">
        <v>10</v>
      </c>
      <c r="J1511" s="31" t="s">
        <v>14</v>
      </c>
      <c r="K1511" s="31" t="s">
        <v>501</v>
      </c>
      <c r="L1511" s="33">
        <v>5121</v>
      </c>
      <c r="M1511" s="150">
        <v>242300.517635</v>
      </c>
      <c r="N1511" s="34">
        <v>-143947.62</v>
      </c>
      <c r="O1511" s="34">
        <v>91010.791811647403</v>
      </c>
      <c r="P1511" s="30">
        <v>140489.897635</v>
      </c>
      <c r="Q1511" s="35">
        <v>26219.851225999999</v>
      </c>
      <c r="R1511" s="36">
        <v>0</v>
      </c>
      <c r="S1511" s="36">
        <v>4389.9299805731143</v>
      </c>
      <c r="T1511" s="36">
        <v>5852.0700194268857</v>
      </c>
      <c r="U1511" s="37">
        <v>10242.055230018101</v>
      </c>
      <c r="V1511" s="38">
        <v>36461.9064560181</v>
      </c>
      <c r="W1511" s="34">
        <v>176951.8040910181</v>
      </c>
      <c r="X1511" s="34">
        <v>8231.1187135731161</v>
      </c>
      <c r="Y1511" s="33">
        <v>168720.68537744498</v>
      </c>
      <c r="Z1511" s="144">
        <v>0</v>
      </c>
      <c r="AA1511" s="34">
        <v>4953.734305191324</v>
      </c>
      <c r="AB1511" s="34">
        <v>28533.522381790364</v>
      </c>
      <c r="AC1511" s="34">
        <v>90518.439999999988</v>
      </c>
      <c r="AD1511" s="34">
        <v>3732.2950000000001</v>
      </c>
      <c r="AE1511" s="34">
        <v>2471.27</v>
      </c>
      <c r="AF1511" s="34">
        <v>130209.26168698168</v>
      </c>
      <c r="AG1511" s="136">
        <v>76921</v>
      </c>
      <c r="AH1511" s="34">
        <v>77460</v>
      </c>
      <c r="AI1511" s="34">
        <v>2941</v>
      </c>
      <c r="AJ1511" s="34">
        <v>3480</v>
      </c>
      <c r="AK1511" s="34">
        <v>539</v>
      </c>
      <c r="AL1511" s="34">
        <v>73980</v>
      </c>
      <c r="AM1511" s="34">
        <v>73980</v>
      </c>
      <c r="AN1511" s="34">
        <v>0</v>
      </c>
      <c r="AO1511" s="34">
        <v>140489.897635</v>
      </c>
      <c r="AP1511" s="34">
        <v>139950.897635</v>
      </c>
      <c r="AQ1511" s="34">
        <v>539</v>
      </c>
      <c r="AR1511" s="34">
        <v>-143947.62</v>
      </c>
      <c r="AS1511" s="34">
        <v>0</v>
      </c>
    </row>
    <row r="1512" spans="2:45" s="1" customFormat="1" ht="14.25" x14ac:dyDescent="0.2">
      <c r="B1512" s="31" t="s">
        <v>4794</v>
      </c>
      <c r="C1512" s="32" t="s">
        <v>109</v>
      </c>
      <c r="D1512" s="31" t="s">
        <v>110</v>
      </c>
      <c r="E1512" s="31" t="s">
        <v>13</v>
      </c>
      <c r="F1512" s="31" t="s">
        <v>11</v>
      </c>
      <c r="G1512" s="31" t="s">
        <v>19</v>
      </c>
      <c r="H1512" s="31" t="s">
        <v>29</v>
      </c>
      <c r="I1512" s="31" t="s">
        <v>10</v>
      </c>
      <c r="J1512" s="31" t="s">
        <v>21</v>
      </c>
      <c r="K1512" s="31" t="s">
        <v>111</v>
      </c>
      <c r="L1512" s="33">
        <v>566</v>
      </c>
      <c r="M1512" s="150">
        <v>33334.884721000002</v>
      </c>
      <c r="N1512" s="34">
        <v>23822</v>
      </c>
      <c r="O1512" s="34">
        <v>0</v>
      </c>
      <c r="P1512" s="30">
        <v>49567.930721000004</v>
      </c>
      <c r="Q1512" s="35">
        <v>694.64065700000003</v>
      </c>
      <c r="R1512" s="36">
        <v>0</v>
      </c>
      <c r="S1512" s="36">
        <v>0</v>
      </c>
      <c r="T1512" s="36">
        <v>1132</v>
      </c>
      <c r="U1512" s="37">
        <v>1132.0061043136584</v>
      </c>
      <c r="V1512" s="38">
        <v>1826.6467613136583</v>
      </c>
      <c r="W1512" s="34">
        <v>51394.57748231366</v>
      </c>
      <c r="X1512" s="34">
        <v>-7.2759600000000004E-12</v>
      </c>
      <c r="Y1512" s="33">
        <v>51394.577482313667</v>
      </c>
      <c r="Z1512" s="144">
        <v>0</v>
      </c>
      <c r="AA1512" s="34">
        <v>2262.9569893072553</v>
      </c>
      <c r="AB1512" s="34">
        <v>4834.8882058770696</v>
      </c>
      <c r="AC1512" s="34">
        <v>2372.5100000000002</v>
      </c>
      <c r="AD1512" s="34">
        <v>321.24018379999995</v>
      </c>
      <c r="AE1512" s="34">
        <v>2410.11</v>
      </c>
      <c r="AF1512" s="34">
        <v>12201.705378984327</v>
      </c>
      <c r="AG1512" s="136">
        <v>614</v>
      </c>
      <c r="AH1512" s="34">
        <v>5536.0459999999994</v>
      </c>
      <c r="AI1512" s="34">
        <v>0</v>
      </c>
      <c r="AJ1512" s="34">
        <v>0</v>
      </c>
      <c r="AK1512" s="34">
        <v>0</v>
      </c>
      <c r="AL1512" s="34">
        <v>614</v>
      </c>
      <c r="AM1512" s="34">
        <v>5536.0459999999994</v>
      </c>
      <c r="AN1512" s="34">
        <v>4922.0459999999994</v>
      </c>
      <c r="AO1512" s="34">
        <v>49567.930721000004</v>
      </c>
      <c r="AP1512" s="34">
        <v>44645.884721000002</v>
      </c>
      <c r="AQ1512" s="34">
        <v>4922.0460000000021</v>
      </c>
      <c r="AR1512" s="34">
        <v>23822</v>
      </c>
      <c r="AS1512" s="34">
        <v>0</v>
      </c>
    </row>
    <row r="1513" spans="2:45" s="1" customFormat="1" ht="14.25" x14ac:dyDescent="0.2">
      <c r="B1513" s="31" t="s">
        <v>4795</v>
      </c>
      <c r="C1513" s="32" t="s">
        <v>4739</v>
      </c>
      <c r="D1513" s="31" t="s">
        <v>4740</v>
      </c>
      <c r="E1513" s="31" t="s">
        <v>13</v>
      </c>
      <c r="F1513" s="31" t="s">
        <v>11</v>
      </c>
      <c r="G1513" s="31" t="s">
        <v>19</v>
      </c>
      <c r="H1513" s="31" t="s">
        <v>44</v>
      </c>
      <c r="I1513" s="31" t="s">
        <v>10</v>
      </c>
      <c r="J1513" s="31" t="s">
        <v>10</v>
      </c>
      <c r="K1513" s="31" t="s">
        <v>4741</v>
      </c>
      <c r="L1513" s="33">
        <v>0</v>
      </c>
      <c r="M1513" s="150">
        <v>41966.940375999999</v>
      </c>
      <c r="N1513" s="34">
        <v>-230249</v>
      </c>
      <c r="O1513" s="34">
        <v>116552.9209498323</v>
      </c>
      <c r="P1513" s="30">
        <v>-182866.09393375998</v>
      </c>
      <c r="Q1513" s="35">
        <v>3194.2939820000001</v>
      </c>
      <c r="R1513" s="36">
        <v>182866.09393375998</v>
      </c>
      <c r="S1513" s="36">
        <v>0</v>
      </c>
      <c r="T1513" s="36">
        <v>97887.194667390926</v>
      </c>
      <c r="U1513" s="37">
        <v>280754.80256416707</v>
      </c>
      <c r="V1513" s="38">
        <v>283949.09654616704</v>
      </c>
      <c r="W1513" s="34">
        <v>283949.09654616704</v>
      </c>
      <c r="X1513" s="34">
        <v>113358.62696783227</v>
      </c>
      <c r="Y1513" s="33">
        <v>170590.46957833477</v>
      </c>
      <c r="Z1513" s="144">
        <v>0</v>
      </c>
      <c r="AA1513" s="34">
        <v>0</v>
      </c>
      <c r="AB1513" s="34">
        <v>0</v>
      </c>
      <c r="AC1513" s="34">
        <v>0</v>
      </c>
      <c r="AD1513" s="34">
        <v>0</v>
      </c>
      <c r="AE1513" s="34">
        <v>0</v>
      </c>
      <c r="AF1513" s="34">
        <v>0</v>
      </c>
      <c r="AG1513" s="136">
        <v>0</v>
      </c>
      <c r="AH1513" s="34">
        <v>11803.965690239998</v>
      </c>
      <c r="AI1513" s="34">
        <v>0</v>
      </c>
      <c r="AJ1513" s="34">
        <v>1731.9</v>
      </c>
      <c r="AK1513" s="34">
        <v>1731.9</v>
      </c>
      <c r="AL1513" s="34">
        <v>0</v>
      </c>
      <c r="AM1513" s="34">
        <v>10072.065690239999</v>
      </c>
      <c r="AN1513" s="34">
        <v>10072.065690239999</v>
      </c>
      <c r="AO1513" s="34">
        <v>-182866.09393375998</v>
      </c>
      <c r="AP1513" s="34">
        <v>-194670.05962399999</v>
      </c>
      <c r="AQ1513" s="34">
        <v>11803.965690240002</v>
      </c>
      <c r="AR1513" s="34">
        <v>-230249</v>
      </c>
      <c r="AS1513" s="34">
        <v>0</v>
      </c>
    </row>
    <row r="1514" spans="2:45" s="1" customFormat="1" ht="14.25" x14ac:dyDescent="0.2">
      <c r="B1514" s="31" t="s">
        <v>4795</v>
      </c>
      <c r="C1514" s="32" t="s">
        <v>4751</v>
      </c>
      <c r="D1514" s="31" t="s">
        <v>4752</v>
      </c>
      <c r="E1514" s="31" t="s">
        <v>13</v>
      </c>
      <c r="F1514" s="31" t="s">
        <v>11</v>
      </c>
      <c r="G1514" s="31" t="s">
        <v>19</v>
      </c>
      <c r="H1514" s="31" t="s">
        <v>44</v>
      </c>
      <c r="I1514" s="31" t="s">
        <v>10</v>
      </c>
      <c r="J1514" s="31" t="s">
        <v>10</v>
      </c>
      <c r="K1514" s="31" t="s">
        <v>4753</v>
      </c>
      <c r="L1514" s="33">
        <v>0</v>
      </c>
      <c r="M1514" s="150">
        <v>93912.126262999998</v>
      </c>
      <c r="N1514" s="34">
        <v>14472</v>
      </c>
      <c r="O1514" s="34">
        <v>0</v>
      </c>
      <c r="P1514" s="30">
        <v>108971.03656611999</v>
      </c>
      <c r="Q1514" s="35">
        <v>3811.137303</v>
      </c>
      <c r="R1514" s="36">
        <v>0</v>
      </c>
      <c r="S1514" s="36">
        <v>0</v>
      </c>
      <c r="T1514" s="36">
        <v>0</v>
      </c>
      <c r="U1514" s="37">
        <v>0</v>
      </c>
      <c r="V1514" s="38">
        <v>3811.137303</v>
      </c>
      <c r="W1514" s="34">
        <v>112782.17386911999</v>
      </c>
      <c r="X1514" s="34">
        <v>0</v>
      </c>
      <c r="Y1514" s="33">
        <v>112782.17386911999</v>
      </c>
      <c r="Z1514" s="144">
        <v>0</v>
      </c>
      <c r="AA1514" s="34">
        <v>0</v>
      </c>
      <c r="AB1514" s="34">
        <v>0</v>
      </c>
      <c r="AC1514" s="34">
        <v>0</v>
      </c>
      <c r="AD1514" s="34">
        <v>0</v>
      </c>
      <c r="AE1514" s="34">
        <v>0</v>
      </c>
      <c r="AF1514" s="34">
        <v>0</v>
      </c>
      <c r="AG1514" s="136">
        <v>0</v>
      </c>
      <c r="AH1514" s="34">
        <v>22538.910303119999</v>
      </c>
      <c r="AI1514" s="34">
        <v>0</v>
      </c>
      <c r="AJ1514" s="34">
        <v>0</v>
      </c>
      <c r="AK1514" s="34">
        <v>0</v>
      </c>
      <c r="AL1514" s="34">
        <v>0</v>
      </c>
      <c r="AM1514" s="34">
        <v>22538.910303119999</v>
      </c>
      <c r="AN1514" s="34">
        <v>22538.910303119999</v>
      </c>
      <c r="AO1514" s="34">
        <v>108971.03656611999</v>
      </c>
      <c r="AP1514" s="34">
        <v>86432.126262999984</v>
      </c>
      <c r="AQ1514" s="34">
        <v>22538.910303120007</v>
      </c>
      <c r="AR1514" s="34">
        <v>14472</v>
      </c>
      <c r="AS1514" s="34">
        <v>0</v>
      </c>
    </row>
    <row r="1515" spans="2:45" s="1" customFormat="1" ht="14.25" x14ac:dyDescent="0.2">
      <c r="B1515" s="31" t="s">
        <v>4795</v>
      </c>
      <c r="C1515" s="32" t="s">
        <v>1946</v>
      </c>
      <c r="D1515" s="31" t="s">
        <v>1947</v>
      </c>
      <c r="E1515" s="31" t="s">
        <v>13</v>
      </c>
      <c r="F1515" s="31" t="s">
        <v>11</v>
      </c>
      <c r="G1515" s="31" t="s">
        <v>19</v>
      </c>
      <c r="H1515" s="31" t="s">
        <v>44</v>
      </c>
      <c r="I1515" s="31" t="s">
        <v>10</v>
      </c>
      <c r="J1515" s="31" t="s">
        <v>10</v>
      </c>
      <c r="K1515" s="31" t="s">
        <v>1948</v>
      </c>
      <c r="L1515" s="33">
        <v>0</v>
      </c>
      <c r="M1515" s="150">
        <v>9173.6642250000004</v>
      </c>
      <c r="N1515" s="34">
        <v>-32541</v>
      </c>
      <c r="O1515" s="34">
        <v>16307.254404618017</v>
      </c>
      <c r="P1515" s="30">
        <v>-20914.656361000001</v>
      </c>
      <c r="Q1515" s="35">
        <v>580.02282600000001</v>
      </c>
      <c r="R1515" s="36">
        <v>20914.656361000001</v>
      </c>
      <c r="S1515" s="36">
        <v>0</v>
      </c>
      <c r="T1515" s="36">
        <v>13580.744759304303</v>
      </c>
      <c r="U1515" s="37">
        <v>34495.587136866328</v>
      </c>
      <c r="V1515" s="38">
        <v>35075.609962866329</v>
      </c>
      <c r="W1515" s="34">
        <v>35075.609962866329</v>
      </c>
      <c r="X1515" s="34">
        <v>15727.231578618019</v>
      </c>
      <c r="Y1515" s="33">
        <v>19348.37838424831</v>
      </c>
      <c r="Z1515" s="144">
        <v>0</v>
      </c>
      <c r="AA1515" s="34">
        <v>0</v>
      </c>
      <c r="AB1515" s="34">
        <v>0</v>
      </c>
      <c r="AC1515" s="34">
        <v>0</v>
      </c>
      <c r="AD1515" s="34">
        <v>0</v>
      </c>
      <c r="AE1515" s="34">
        <v>0</v>
      </c>
      <c r="AF1515" s="34">
        <v>0</v>
      </c>
      <c r="AG1515" s="136">
        <v>0</v>
      </c>
      <c r="AH1515" s="34">
        <v>2452.6794140000002</v>
      </c>
      <c r="AI1515" s="34">
        <v>0</v>
      </c>
      <c r="AJ1515" s="34">
        <v>251</v>
      </c>
      <c r="AK1515" s="34">
        <v>251</v>
      </c>
      <c r="AL1515" s="34">
        <v>0</v>
      </c>
      <c r="AM1515" s="34">
        <v>2201.6794140000002</v>
      </c>
      <c r="AN1515" s="34">
        <v>2201.6794140000002</v>
      </c>
      <c r="AO1515" s="34">
        <v>-20914.656361000001</v>
      </c>
      <c r="AP1515" s="34">
        <v>-23367.335775</v>
      </c>
      <c r="AQ1515" s="34">
        <v>2452.6794139999984</v>
      </c>
      <c r="AR1515" s="34">
        <v>-32541</v>
      </c>
      <c r="AS1515" s="34">
        <v>0</v>
      </c>
    </row>
    <row r="1516" spans="2:45" s="1" customFormat="1" ht="14.25" x14ac:dyDescent="0.2">
      <c r="B1516" s="31" t="s">
        <v>4795</v>
      </c>
      <c r="C1516" s="32" t="s">
        <v>502</v>
      </c>
      <c r="D1516" s="31" t="s">
        <v>503</v>
      </c>
      <c r="E1516" s="31" t="s">
        <v>13</v>
      </c>
      <c r="F1516" s="31" t="s">
        <v>11</v>
      </c>
      <c r="G1516" s="31" t="s">
        <v>19</v>
      </c>
      <c r="H1516" s="31" t="s">
        <v>44</v>
      </c>
      <c r="I1516" s="31" t="s">
        <v>10</v>
      </c>
      <c r="J1516" s="31" t="s">
        <v>10</v>
      </c>
      <c r="K1516" s="31" t="s">
        <v>504</v>
      </c>
      <c r="L1516" s="33">
        <v>0</v>
      </c>
      <c r="M1516" s="150">
        <v>224015.41806900001</v>
      </c>
      <c r="N1516" s="34">
        <v>-118572</v>
      </c>
      <c r="O1516" s="34">
        <v>42878.247000999982</v>
      </c>
      <c r="P1516" s="30">
        <v>-65400.881594439998</v>
      </c>
      <c r="Q1516" s="35">
        <v>14539.616892</v>
      </c>
      <c r="R1516" s="36">
        <v>65400.881594439998</v>
      </c>
      <c r="S1516" s="36">
        <v>0</v>
      </c>
      <c r="T1516" s="36">
        <v>24470.912150991746</v>
      </c>
      <c r="U1516" s="37">
        <v>89872.278379369978</v>
      </c>
      <c r="V1516" s="38">
        <v>104411.89527136998</v>
      </c>
      <c r="W1516" s="34">
        <v>104411.89527136998</v>
      </c>
      <c r="X1516" s="34">
        <v>28338.630108999976</v>
      </c>
      <c r="Y1516" s="33">
        <v>76073.265162370008</v>
      </c>
      <c r="Z1516" s="144">
        <v>0</v>
      </c>
      <c r="AA1516" s="34">
        <v>0</v>
      </c>
      <c r="AB1516" s="34">
        <v>0</v>
      </c>
      <c r="AC1516" s="34">
        <v>0</v>
      </c>
      <c r="AD1516" s="34">
        <v>0</v>
      </c>
      <c r="AE1516" s="34">
        <v>0</v>
      </c>
      <c r="AF1516" s="34">
        <v>0</v>
      </c>
      <c r="AG1516" s="136">
        <v>0</v>
      </c>
      <c r="AH1516" s="34">
        <v>53763.700336560003</v>
      </c>
      <c r="AI1516" s="34">
        <v>0</v>
      </c>
      <c r="AJ1516" s="34">
        <v>0</v>
      </c>
      <c r="AK1516" s="34">
        <v>0</v>
      </c>
      <c r="AL1516" s="34">
        <v>0</v>
      </c>
      <c r="AM1516" s="34">
        <v>53763.700336560003</v>
      </c>
      <c r="AN1516" s="34">
        <v>53763.700336560003</v>
      </c>
      <c r="AO1516" s="34">
        <v>-65400.881594439998</v>
      </c>
      <c r="AP1516" s="34">
        <v>-119164.58193099999</v>
      </c>
      <c r="AQ1516" s="34">
        <v>53763.700336560003</v>
      </c>
      <c r="AR1516" s="34">
        <v>-118572</v>
      </c>
      <c r="AS1516" s="34">
        <v>0</v>
      </c>
    </row>
    <row r="1517" spans="2:45" s="1" customFormat="1" ht="14.25" x14ac:dyDescent="0.2">
      <c r="B1517" s="31" t="s">
        <v>4795</v>
      </c>
      <c r="C1517" s="32" t="s">
        <v>478</v>
      </c>
      <c r="D1517" s="31" t="s">
        <v>479</v>
      </c>
      <c r="E1517" s="31" t="s">
        <v>13</v>
      </c>
      <c r="F1517" s="31" t="s">
        <v>11</v>
      </c>
      <c r="G1517" s="31" t="s">
        <v>19</v>
      </c>
      <c r="H1517" s="31" t="s">
        <v>44</v>
      </c>
      <c r="I1517" s="31" t="s">
        <v>10</v>
      </c>
      <c r="J1517" s="31" t="s">
        <v>10</v>
      </c>
      <c r="K1517" s="31" t="s">
        <v>480</v>
      </c>
      <c r="L1517" s="33">
        <v>0</v>
      </c>
      <c r="M1517" s="150">
        <v>4204.384532</v>
      </c>
      <c r="N1517" s="34">
        <v>-14607</v>
      </c>
      <c r="O1517" s="34">
        <v>12190.112217999998</v>
      </c>
      <c r="P1517" s="30">
        <v>-18651.615468</v>
      </c>
      <c r="Q1517" s="35">
        <v>242.08637899999999</v>
      </c>
      <c r="R1517" s="36">
        <v>18651.615468</v>
      </c>
      <c r="S1517" s="36">
        <v>0</v>
      </c>
      <c r="T1517" s="36">
        <v>10317.333250032174</v>
      </c>
      <c r="U1517" s="37">
        <v>28969.104933181759</v>
      </c>
      <c r="V1517" s="38">
        <v>29211.19131218176</v>
      </c>
      <c r="W1517" s="34">
        <v>29211.19131218176</v>
      </c>
      <c r="X1517" s="34">
        <v>11948.025838999998</v>
      </c>
      <c r="Y1517" s="33">
        <v>17263.165473181762</v>
      </c>
      <c r="Z1517" s="144">
        <v>0</v>
      </c>
      <c r="AA1517" s="34">
        <v>0</v>
      </c>
      <c r="AB1517" s="34">
        <v>0</v>
      </c>
      <c r="AC1517" s="34">
        <v>0</v>
      </c>
      <c r="AD1517" s="34">
        <v>0</v>
      </c>
      <c r="AE1517" s="34">
        <v>0</v>
      </c>
      <c r="AF1517" s="34">
        <v>0</v>
      </c>
      <c r="AG1517" s="136">
        <v>1255</v>
      </c>
      <c r="AH1517" s="34">
        <v>1255</v>
      </c>
      <c r="AI1517" s="34">
        <v>0</v>
      </c>
      <c r="AJ1517" s="34">
        <v>0</v>
      </c>
      <c r="AK1517" s="34">
        <v>0</v>
      </c>
      <c r="AL1517" s="34">
        <v>1255</v>
      </c>
      <c r="AM1517" s="34">
        <v>1255</v>
      </c>
      <c r="AN1517" s="34">
        <v>0</v>
      </c>
      <c r="AO1517" s="34">
        <v>-18651.615468</v>
      </c>
      <c r="AP1517" s="34">
        <v>-18651.615468</v>
      </c>
      <c r="AQ1517" s="34">
        <v>0</v>
      </c>
      <c r="AR1517" s="34">
        <v>-14607</v>
      </c>
      <c r="AS1517" s="34">
        <v>0</v>
      </c>
    </row>
    <row r="1518" spans="2:45" s="1" customFormat="1" ht="14.25" x14ac:dyDescent="0.2">
      <c r="B1518" s="31" t="s">
        <v>4795</v>
      </c>
      <c r="C1518" s="32" t="s">
        <v>150</v>
      </c>
      <c r="D1518" s="31" t="s">
        <v>151</v>
      </c>
      <c r="E1518" s="31" t="s">
        <v>13</v>
      </c>
      <c r="F1518" s="31" t="s">
        <v>11</v>
      </c>
      <c r="G1518" s="31" t="s">
        <v>19</v>
      </c>
      <c r="H1518" s="31" t="s">
        <v>44</v>
      </c>
      <c r="I1518" s="31" t="s">
        <v>10</v>
      </c>
      <c r="J1518" s="31" t="s">
        <v>10</v>
      </c>
      <c r="K1518" s="31" t="s">
        <v>152</v>
      </c>
      <c r="L1518" s="33">
        <v>0</v>
      </c>
      <c r="M1518" s="150">
        <v>62975.024579999998</v>
      </c>
      <c r="N1518" s="34">
        <v>-70811</v>
      </c>
      <c r="O1518" s="34">
        <v>32099.99860674591</v>
      </c>
      <c r="P1518" s="30">
        <v>48257.32458</v>
      </c>
      <c r="Q1518" s="35">
        <v>4945.8747059999996</v>
      </c>
      <c r="R1518" s="36">
        <v>0</v>
      </c>
      <c r="S1518" s="36">
        <v>0</v>
      </c>
      <c r="T1518" s="36">
        <v>0</v>
      </c>
      <c r="U1518" s="37">
        <v>0</v>
      </c>
      <c r="V1518" s="38">
        <v>4945.8747059999996</v>
      </c>
      <c r="W1518" s="34">
        <v>53203.199286000003</v>
      </c>
      <c r="X1518" s="34">
        <v>0</v>
      </c>
      <c r="Y1518" s="33">
        <v>53203.199286000003</v>
      </c>
      <c r="Z1518" s="144">
        <v>0</v>
      </c>
      <c r="AA1518" s="34">
        <v>0</v>
      </c>
      <c r="AB1518" s="34">
        <v>0</v>
      </c>
      <c r="AC1518" s="34">
        <v>0</v>
      </c>
      <c r="AD1518" s="34">
        <v>0</v>
      </c>
      <c r="AE1518" s="34">
        <v>0</v>
      </c>
      <c r="AF1518" s="34">
        <v>0</v>
      </c>
      <c r="AG1518" s="136">
        <v>53468</v>
      </c>
      <c r="AH1518" s="34">
        <v>58889.3</v>
      </c>
      <c r="AI1518" s="34">
        <v>0</v>
      </c>
      <c r="AJ1518" s="34">
        <v>5421.3</v>
      </c>
      <c r="AK1518" s="34">
        <v>5421.3</v>
      </c>
      <c r="AL1518" s="34">
        <v>53468</v>
      </c>
      <c r="AM1518" s="34">
        <v>53468</v>
      </c>
      <c r="AN1518" s="34">
        <v>0</v>
      </c>
      <c r="AO1518" s="34">
        <v>48257.32458</v>
      </c>
      <c r="AP1518" s="34">
        <v>42836.024579999998</v>
      </c>
      <c r="AQ1518" s="34">
        <v>5421.3000000000029</v>
      </c>
      <c r="AR1518" s="34">
        <v>-70811</v>
      </c>
      <c r="AS1518" s="34">
        <v>0</v>
      </c>
    </row>
    <row r="1519" spans="2:45" s="1" customFormat="1" ht="14.25" x14ac:dyDescent="0.2">
      <c r="B1519" s="31" t="s">
        <v>4795</v>
      </c>
      <c r="C1519" s="32" t="s">
        <v>2186</v>
      </c>
      <c r="D1519" s="31" t="s">
        <v>2187</v>
      </c>
      <c r="E1519" s="31" t="s">
        <v>13</v>
      </c>
      <c r="F1519" s="31" t="s">
        <v>11</v>
      </c>
      <c r="G1519" s="31" t="s">
        <v>19</v>
      </c>
      <c r="H1519" s="31" t="s">
        <v>44</v>
      </c>
      <c r="I1519" s="31" t="s">
        <v>10</v>
      </c>
      <c r="J1519" s="31" t="s">
        <v>10</v>
      </c>
      <c r="K1519" s="31" t="s">
        <v>2188</v>
      </c>
      <c r="L1519" s="33">
        <v>0</v>
      </c>
      <c r="M1519" s="150">
        <v>86614.816955000002</v>
      </c>
      <c r="N1519" s="34">
        <v>-88694</v>
      </c>
      <c r="O1519" s="34">
        <v>45880</v>
      </c>
      <c r="P1519" s="30">
        <v>61522.373024200002</v>
      </c>
      <c r="Q1519" s="35">
        <v>5114.5918609999999</v>
      </c>
      <c r="R1519" s="36">
        <v>0</v>
      </c>
      <c r="S1519" s="36">
        <v>0</v>
      </c>
      <c r="T1519" s="36">
        <v>0</v>
      </c>
      <c r="U1519" s="37">
        <v>0</v>
      </c>
      <c r="V1519" s="38">
        <v>5114.5918609999999</v>
      </c>
      <c r="W1519" s="34">
        <v>66636.964885199995</v>
      </c>
      <c r="X1519" s="34">
        <v>0</v>
      </c>
      <c r="Y1519" s="33">
        <v>66636.964885199995</v>
      </c>
      <c r="Z1519" s="144">
        <v>0</v>
      </c>
      <c r="AA1519" s="34">
        <v>0</v>
      </c>
      <c r="AB1519" s="34">
        <v>0</v>
      </c>
      <c r="AC1519" s="34">
        <v>0</v>
      </c>
      <c r="AD1519" s="34">
        <v>0</v>
      </c>
      <c r="AE1519" s="34">
        <v>0</v>
      </c>
      <c r="AF1519" s="34">
        <v>0</v>
      </c>
      <c r="AG1519" s="136">
        <v>46947</v>
      </c>
      <c r="AH1519" s="34">
        <v>63601.5560692</v>
      </c>
      <c r="AI1519" s="34">
        <v>42814</v>
      </c>
      <c r="AJ1519" s="34">
        <v>42814</v>
      </c>
      <c r="AK1519" s="34">
        <v>0</v>
      </c>
      <c r="AL1519" s="34">
        <v>4133</v>
      </c>
      <c r="AM1519" s="34">
        <v>20787.5560692</v>
      </c>
      <c r="AN1519" s="34">
        <v>16654.5560692</v>
      </c>
      <c r="AO1519" s="34">
        <v>61522.373024200002</v>
      </c>
      <c r="AP1519" s="34">
        <v>44867.816955000002</v>
      </c>
      <c r="AQ1519" s="34">
        <v>16654.5560692</v>
      </c>
      <c r="AR1519" s="34">
        <v>-88694</v>
      </c>
      <c r="AS1519" s="34">
        <v>0</v>
      </c>
    </row>
    <row r="1520" spans="2:45" s="1" customFormat="1" ht="14.25" x14ac:dyDescent="0.2">
      <c r="B1520" s="31" t="s">
        <v>4795</v>
      </c>
      <c r="C1520" s="32" t="s">
        <v>2165</v>
      </c>
      <c r="D1520" s="31" t="s">
        <v>2166</v>
      </c>
      <c r="E1520" s="31" t="s">
        <v>13</v>
      </c>
      <c r="F1520" s="31" t="s">
        <v>11</v>
      </c>
      <c r="G1520" s="31" t="s">
        <v>19</v>
      </c>
      <c r="H1520" s="31" t="s">
        <v>44</v>
      </c>
      <c r="I1520" s="31" t="s">
        <v>10</v>
      </c>
      <c r="J1520" s="31" t="s">
        <v>10</v>
      </c>
      <c r="K1520" s="31" t="s">
        <v>2167</v>
      </c>
      <c r="L1520" s="33">
        <v>0</v>
      </c>
      <c r="M1520" s="150">
        <v>66926.806047999999</v>
      </c>
      <c r="N1520" s="34">
        <v>-25987</v>
      </c>
      <c r="O1520" s="34">
        <v>19261.384669116313</v>
      </c>
      <c r="P1520" s="30">
        <v>51042.920104320001</v>
      </c>
      <c r="Q1520" s="35">
        <v>9319.9804249999997</v>
      </c>
      <c r="R1520" s="36">
        <v>0</v>
      </c>
      <c r="S1520" s="36">
        <v>0</v>
      </c>
      <c r="T1520" s="36">
        <v>0</v>
      </c>
      <c r="U1520" s="37">
        <v>0</v>
      </c>
      <c r="V1520" s="38">
        <v>9319.9804249999997</v>
      </c>
      <c r="W1520" s="34">
        <v>60362.900529320003</v>
      </c>
      <c r="X1520" s="34">
        <v>0</v>
      </c>
      <c r="Y1520" s="33">
        <v>60362.900529320003</v>
      </c>
      <c r="Z1520" s="144">
        <v>0</v>
      </c>
      <c r="AA1520" s="34">
        <v>0</v>
      </c>
      <c r="AB1520" s="34">
        <v>0</v>
      </c>
      <c r="AC1520" s="34">
        <v>0</v>
      </c>
      <c r="AD1520" s="34">
        <v>0</v>
      </c>
      <c r="AE1520" s="34">
        <v>0</v>
      </c>
      <c r="AF1520" s="34">
        <v>0</v>
      </c>
      <c r="AG1520" s="136">
        <v>0</v>
      </c>
      <c r="AH1520" s="34">
        <v>22755.114056319999</v>
      </c>
      <c r="AI1520" s="34">
        <v>0</v>
      </c>
      <c r="AJ1520" s="34">
        <v>6692.6806047999999</v>
      </c>
      <c r="AK1520" s="34">
        <v>6692.6806047999999</v>
      </c>
      <c r="AL1520" s="34">
        <v>0</v>
      </c>
      <c r="AM1520" s="34">
        <v>16062.433451519999</v>
      </c>
      <c r="AN1520" s="34">
        <v>16062.433451519999</v>
      </c>
      <c r="AO1520" s="34">
        <v>51042.920104320001</v>
      </c>
      <c r="AP1520" s="34">
        <v>28287.806048000002</v>
      </c>
      <c r="AQ1520" s="34">
        <v>22755.114056320002</v>
      </c>
      <c r="AR1520" s="34">
        <v>-25987</v>
      </c>
      <c r="AS1520" s="34">
        <v>0</v>
      </c>
    </row>
    <row r="1521" spans="2:45" s="1" customFormat="1" ht="14.25" x14ac:dyDescent="0.2">
      <c r="B1521" s="31" t="s">
        <v>4795</v>
      </c>
      <c r="C1521" s="32" t="s">
        <v>3527</v>
      </c>
      <c r="D1521" s="31" t="s">
        <v>3528</v>
      </c>
      <c r="E1521" s="31" t="s">
        <v>13</v>
      </c>
      <c r="F1521" s="31" t="s">
        <v>11</v>
      </c>
      <c r="G1521" s="31" t="s">
        <v>19</v>
      </c>
      <c r="H1521" s="31" t="s">
        <v>44</v>
      </c>
      <c r="I1521" s="31" t="s">
        <v>10</v>
      </c>
      <c r="J1521" s="31" t="s">
        <v>10</v>
      </c>
      <c r="K1521" s="31" t="s">
        <v>3529</v>
      </c>
      <c r="L1521" s="33">
        <v>0</v>
      </c>
      <c r="M1521" s="150">
        <v>36123.256230999999</v>
      </c>
      <c r="N1521" s="34">
        <v>-27172</v>
      </c>
      <c r="O1521" s="34">
        <v>8945.3958877098357</v>
      </c>
      <c r="P1521" s="30">
        <v>14495.163349539998</v>
      </c>
      <c r="Q1521" s="35">
        <v>565.25579600000003</v>
      </c>
      <c r="R1521" s="36">
        <v>0</v>
      </c>
      <c r="S1521" s="36">
        <v>0</v>
      </c>
      <c r="T1521" s="36">
        <v>0</v>
      </c>
      <c r="U1521" s="37">
        <v>0</v>
      </c>
      <c r="V1521" s="38">
        <v>565.25579600000003</v>
      </c>
      <c r="W1521" s="34">
        <v>15060.419145539998</v>
      </c>
      <c r="X1521" s="34">
        <v>0</v>
      </c>
      <c r="Y1521" s="33">
        <v>15060.419145539998</v>
      </c>
      <c r="Z1521" s="144">
        <v>0</v>
      </c>
      <c r="AA1521" s="34">
        <v>0</v>
      </c>
      <c r="AB1521" s="34">
        <v>0</v>
      </c>
      <c r="AC1521" s="34">
        <v>0</v>
      </c>
      <c r="AD1521" s="34">
        <v>0</v>
      </c>
      <c r="AE1521" s="34">
        <v>0</v>
      </c>
      <c r="AF1521" s="34">
        <v>0</v>
      </c>
      <c r="AG1521" s="136">
        <v>0</v>
      </c>
      <c r="AH1521" s="34">
        <v>12281.907118539999</v>
      </c>
      <c r="AI1521" s="34">
        <v>0</v>
      </c>
      <c r="AJ1521" s="34">
        <v>3612.3256231</v>
      </c>
      <c r="AK1521" s="34">
        <v>3612.3256231</v>
      </c>
      <c r="AL1521" s="34">
        <v>0</v>
      </c>
      <c r="AM1521" s="34">
        <v>8669.5814954399993</v>
      </c>
      <c r="AN1521" s="34">
        <v>8669.5814954399993</v>
      </c>
      <c r="AO1521" s="34">
        <v>14495.163349539998</v>
      </c>
      <c r="AP1521" s="34">
        <v>2213.2562309999994</v>
      </c>
      <c r="AQ1521" s="34">
        <v>12281.907118539999</v>
      </c>
      <c r="AR1521" s="34">
        <v>-27172</v>
      </c>
      <c r="AS1521" s="34">
        <v>0</v>
      </c>
    </row>
    <row r="1522" spans="2:45" s="1" customFormat="1" ht="14.25" x14ac:dyDescent="0.2">
      <c r="B1522" s="31" t="s">
        <v>4795</v>
      </c>
      <c r="C1522" s="32" t="s">
        <v>3323</v>
      </c>
      <c r="D1522" s="31" t="s">
        <v>3324</v>
      </c>
      <c r="E1522" s="31" t="s">
        <v>13</v>
      </c>
      <c r="F1522" s="31" t="s">
        <v>11</v>
      </c>
      <c r="G1522" s="31" t="s">
        <v>19</v>
      </c>
      <c r="H1522" s="31" t="s">
        <v>44</v>
      </c>
      <c r="I1522" s="31" t="s">
        <v>10</v>
      </c>
      <c r="J1522" s="31" t="s">
        <v>10</v>
      </c>
      <c r="K1522" s="31" t="s">
        <v>3325</v>
      </c>
      <c r="L1522" s="33">
        <v>0</v>
      </c>
      <c r="M1522" s="150">
        <v>127234.340991</v>
      </c>
      <c r="N1522" s="34">
        <v>-200742</v>
      </c>
      <c r="O1522" s="34">
        <v>195874.2</v>
      </c>
      <c r="P1522" s="30">
        <v>-39140.617171159996</v>
      </c>
      <c r="Q1522" s="35">
        <v>2194.2430129999998</v>
      </c>
      <c r="R1522" s="36">
        <v>39140.617171159996</v>
      </c>
      <c r="S1522" s="36">
        <v>0</v>
      </c>
      <c r="T1522" s="36">
        <v>167246.09462796597</v>
      </c>
      <c r="U1522" s="37">
        <v>206387.82474013636</v>
      </c>
      <c r="V1522" s="38">
        <v>208582.06775313636</v>
      </c>
      <c r="W1522" s="34">
        <v>208582.06775313636</v>
      </c>
      <c r="X1522" s="34">
        <v>193679.95698700001</v>
      </c>
      <c r="Y1522" s="33">
        <v>14902.110766136349</v>
      </c>
      <c r="Z1522" s="144">
        <v>0</v>
      </c>
      <c r="AA1522" s="34">
        <v>0</v>
      </c>
      <c r="AB1522" s="34">
        <v>0</v>
      </c>
      <c r="AC1522" s="34">
        <v>0</v>
      </c>
      <c r="AD1522" s="34">
        <v>0</v>
      </c>
      <c r="AE1522" s="34">
        <v>0</v>
      </c>
      <c r="AF1522" s="34">
        <v>0</v>
      </c>
      <c r="AG1522" s="136">
        <v>0</v>
      </c>
      <c r="AH1522" s="34">
        <v>35404.041837839999</v>
      </c>
      <c r="AI1522" s="34">
        <v>0</v>
      </c>
      <c r="AJ1522" s="34">
        <v>4867.8</v>
      </c>
      <c r="AK1522" s="34">
        <v>4867.8</v>
      </c>
      <c r="AL1522" s="34">
        <v>0</v>
      </c>
      <c r="AM1522" s="34">
        <v>30536.24183784</v>
      </c>
      <c r="AN1522" s="34">
        <v>30536.24183784</v>
      </c>
      <c r="AO1522" s="34">
        <v>-39140.617171159996</v>
      </c>
      <c r="AP1522" s="34">
        <v>-74544.659008999995</v>
      </c>
      <c r="AQ1522" s="34">
        <v>35404.041837839999</v>
      </c>
      <c r="AR1522" s="34">
        <v>-200742</v>
      </c>
      <c r="AS1522" s="34">
        <v>0</v>
      </c>
    </row>
    <row r="1523" spans="2:45" s="1" customFormat="1" ht="14.25" x14ac:dyDescent="0.2">
      <c r="B1523" s="31" t="s">
        <v>4795</v>
      </c>
      <c r="C1523" s="32" t="s">
        <v>4299</v>
      </c>
      <c r="D1523" s="31" t="s">
        <v>4300</v>
      </c>
      <c r="E1523" s="31" t="s">
        <v>13</v>
      </c>
      <c r="F1523" s="31" t="s">
        <v>11</v>
      </c>
      <c r="G1523" s="31" t="s">
        <v>19</v>
      </c>
      <c r="H1523" s="31" t="s">
        <v>44</v>
      </c>
      <c r="I1523" s="31" t="s">
        <v>10</v>
      </c>
      <c r="J1523" s="31" t="s">
        <v>10</v>
      </c>
      <c r="K1523" s="31" t="s">
        <v>4301</v>
      </c>
      <c r="L1523" s="33">
        <v>0</v>
      </c>
      <c r="M1523" s="150">
        <v>54323.459158999998</v>
      </c>
      <c r="N1523" s="34">
        <v>-231016</v>
      </c>
      <c r="O1523" s="34">
        <v>202609.8743665998</v>
      </c>
      <c r="P1523" s="30">
        <v>-143156.19492510002</v>
      </c>
      <c r="Q1523" s="35">
        <v>13004.849312</v>
      </c>
      <c r="R1523" s="36">
        <v>143156.19492510002</v>
      </c>
      <c r="S1523" s="36">
        <v>0</v>
      </c>
      <c r="T1523" s="36">
        <v>163727.31828078581</v>
      </c>
      <c r="U1523" s="37">
        <v>306885.16807622259</v>
      </c>
      <c r="V1523" s="38">
        <v>319890.01738822256</v>
      </c>
      <c r="W1523" s="34">
        <v>319890.01738822256</v>
      </c>
      <c r="X1523" s="34">
        <v>189605.0250545998</v>
      </c>
      <c r="Y1523" s="33">
        <v>130284.99233362277</v>
      </c>
      <c r="Z1523" s="144">
        <v>0</v>
      </c>
      <c r="AA1523" s="34">
        <v>0</v>
      </c>
      <c r="AB1523" s="34">
        <v>0</v>
      </c>
      <c r="AC1523" s="34">
        <v>0</v>
      </c>
      <c r="AD1523" s="34">
        <v>0</v>
      </c>
      <c r="AE1523" s="34">
        <v>0</v>
      </c>
      <c r="AF1523" s="34">
        <v>0</v>
      </c>
      <c r="AG1523" s="136">
        <v>28104</v>
      </c>
      <c r="AH1523" s="34">
        <v>33536.345915899998</v>
      </c>
      <c r="AI1523" s="34">
        <v>0</v>
      </c>
      <c r="AJ1523" s="34">
        <v>5432.3459159000004</v>
      </c>
      <c r="AK1523" s="34">
        <v>5432.3459159000004</v>
      </c>
      <c r="AL1523" s="34">
        <v>28104</v>
      </c>
      <c r="AM1523" s="34">
        <v>28104</v>
      </c>
      <c r="AN1523" s="34">
        <v>0</v>
      </c>
      <c r="AO1523" s="34">
        <v>-143156.19492510002</v>
      </c>
      <c r="AP1523" s="34">
        <v>-148588.54084100001</v>
      </c>
      <c r="AQ1523" s="34">
        <v>5432.3459158999904</v>
      </c>
      <c r="AR1523" s="34">
        <v>-231016</v>
      </c>
      <c r="AS1523" s="34">
        <v>0</v>
      </c>
    </row>
    <row r="1524" spans="2:45" s="1" customFormat="1" ht="14.25" x14ac:dyDescent="0.2">
      <c r="B1524" s="31" t="s">
        <v>4795</v>
      </c>
      <c r="C1524" s="32" t="s">
        <v>2869</v>
      </c>
      <c r="D1524" s="31" t="s">
        <v>2870</v>
      </c>
      <c r="E1524" s="31" t="s">
        <v>13</v>
      </c>
      <c r="F1524" s="31" t="s">
        <v>11</v>
      </c>
      <c r="G1524" s="31" t="s">
        <v>19</v>
      </c>
      <c r="H1524" s="31" t="s">
        <v>51</v>
      </c>
      <c r="I1524" s="31" t="s">
        <v>10</v>
      </c>
      <c r="J1524" s="31" t="s">
        <v>10</v>
      </c>
      <c r="K1524" s="31" t="s">
        <v>2871</v>
      </c>
      <c r="L1524" s="33">
        <v>0</v>
      </c>
      <c r="M1524" s="150">
        <v>26831.321219464931</v>
      </c>
      <c r="N1524" s="34">
        <v>0</v>
      </c>
      <c r="O1524" s="34">
        <v>0</v>
      </c>
      <c r="P1524" s="30">
        <v>0</v>
      </c>
      <c r="Q1524" s="35">
        <v>1276.122384</v>
      </c>
      <c r="R1524" s="36">
        <v>0</v>
      </c>
      <c r="S1524" s="36">
        <v>0</v>
      </c>
      <c r="T1524" s="36">
        <v>0</v>
      </c>
      <c r="U1524" s="37">
        <v>0</v>
      </c>
      <c r="V1524" s="38">
        <v>1276.122384</v>
      </c>
      <c r="W1524" s="34">
        <v>1276.122384</v>
      </c>
      <c r="X1524" s="34">
        <v>0</v>
      </c>
      <c r="Y1524" s="33">
        <v>1276.122384</v>
      </c>
      <c r="Z1524" s="144">
        <v>0</v>
      </c>
      <c r="AA1524" s="34">
        <v>0</v>
      </c>
      <c r="AB1524" s="34">
        <v>0</v>
      </c>
      <c r="AC1524" s="34">
        <v>0</v>
      </c>
      <c r="AD1524" s="34">
        <v>0</v>
      </c>
      <c r="AE1524" s="34">
        <v>0</v>
      </c>
      <c r="AF1524" s="34">
        <v>0</v>
      </c>
      <c r="AG1524" s="136">
        <v>0</v>
      </c>
      <c r="AH1524" s="34">
        <v>0</v>
      </c>
      <c r="AI1524" s="34">
        <v>0</v>
      </c>
      <c r="AJ1524" s="34">
        <v>0</v>
      </c>
      <c r="AK1524" s="34">
        <v>0</v>
      </c>
      <c r="AL1524" s="34">
        <v>0</v>
      </c>
      <c r="AM1524" s="34">
        <v>0</v>
      </c>
      <c r="AN1524" s="34">
        <v>0</v>
      </c>
      <c r="AO1524" s="34">
        <v>0</v>
      </c>
      <c r="AP1524" s="34">
        <v>0</v>
      </c>
      <c r="AQ1524" s="34">
        <v>0</v>
      </c>
      <c r="AR1524" s="34">
        <v>0</v>
      </c>
      <c r="AS1524" s="34">
        <v>0</v>
      </c>
    </row>
    <row r="1525" spans="2:45" s="1" customFormat="1" ht="14.25" x14ac:dyDescent="0.2">
      <c r="B1525" s="31" t="s">
        <v>4795</v>
      </c>
      <c r="C1525" s="32" t="s">
        <v>1725</v>
      </c>
      <c r="D1525" s="31" t="s">
        <v>1726</v>
      </c>
      <c r="E1525" s="31" t="s">
        <v>13</v>
      </c>
      <c r="F1525" s="31" t="s">
        <v>11</v>
      </c>
      <c r="G1525" s="31" t="s">
        <v>19</v>
      </c>
      <c r="H1525" s="31" t="s">
        <v>51</v>
      </c>
      <c r="I1525" s="31" t="s">
        <v>10</v>
      </c>
      <c r="J1525" s="31" t="s">
        <v>10</v>
      </c>
      <c r="K1525" s="31" t="s">
        <v>1727</v>
      </c>
      <c r="L1525" s="33">
        <v>0</v>
      </c>
      <c r="M1525" s="150">
        <v>16956.573324000001</v>
      </c>
      <c r="N1525" s="34">
        <v>-30150</v>
      </c>
      <c r="O1525" s="34">
        <v>1264.2927989999953</v>
      </c>
      <c r="P1525" s="30">
        <v>-18095.849078239997</v>
      </c>
      <c r="Q1525" s="35">
        <v>862.33339999999998</v>
      </c>
      <c r="R1525" s="36">
        <v>18095.849078239997</v>
      </c>
      <c r="S1525" s="36">
        <v>0</v>
      </c>
      <c r="T1525" s="36">
        <v>347.09910476831647</v>
      </c>
      <c r="U1525" s="37">
        <v>18443.047636665993</v>
      </c>
      <c r="V1525" s="38">
        <v>19305.381036665993</v>
      </c>
      <c r="W1525" s="34">
        <v>19305.381036665993</v>
      </c>
      <c r="X1525" s="34">
        <v>401.95939899999212</v>
      </c>
      <c r="Y1525" s="33">
        <v>18903.421637666001</v>
      </c>
      <c r="Z1525" s="144">
        <v>0</v>
      </c>
      <c r="AA1525" s="34">
        <v>0</v>
      </c>
      <c r="AB1525" s="34">
        <v>0</v>
      </c>
      <c r="AC1525" s="34">
        <v>0</v>
      </c>
      <c r="AD1525" s="34">
        <v>0</v>
      </c>
      <c r="AE1525" s="34">
        <v>0</v>
      </c>
      <c r="AF1525" s="34">
        <v>0</v>
      </c>
      <c r="AG1525" s="136">
        <v>0</v>
      </c>
      <c r="AH1525" s="34">
        <v>4069.5775977600001</v>
      </c>
      <c r="AI1525" s="34">
        <v>0</v>
      </c>
      <c r="AJ1525" s="34">
        <v>0</v>
      </c>
      <c r="AK1525" s="34">
        <v>0</v>
      </c>
      <c r="AL1525" s="34">
        <v>0</v>
      </c>
      <c r="AM1525" s="34">
        <v>4069.5775977600001</v>
      </c>
      <c r="AN1525" s="34">
        <v>4069.5775977600001</v>
      </c>
      <c r="AO1525" s="34">
        <v>-18095.849078239997</v>
      </c>
      <c r="AP1525" s="34">
        <v>-22165.426675999995</v>
      </c>
      <c r="AQ1525" s="34">
        <v>4069.5775977600006</v>
      </c>
      <c r="AR1525" s="34">
        <v>-30150</v>
      </c>
      <c r="AS1525" s="34">
        <v>0</v>
      </c>
    </row>
    <row r="1526" spans="2:45" s="1" customFormat="1" ht="14.25" x14ac:dyDescent="0.2">
      <c r="B1526" s="31" t="s">
        <v>4795</v>
      </c>
      <c r="C1526" s="32" t="s">
        <v>4227</v>
      </c>
      <c r="D1526" s="31" t="s">
        <v>4228</v>
      </c>
      <c r="E1526" s="31" t="s">
        <v>13</v>
      </c>
      <c r="F1526" s="31" t="s">
        <v>11</v>
      </c>
      <c r="G1526" s="31" t="s">
        <v>19</v>
      </c>
      <c r="H1526" s="31" t="s">
        <v>51</v>
      </c>
      <c r="I1526" s="31" t="s">
        <v>10</v>
      </c>
      <c r="J1526" s="31" t="s">
        <v>10</v>
      </c>
      <c r="K1526" s="31" t="s">
        <v>4229</v>
      </c>
      <c r="L1526" s="33">
        <v>0</v>
      </c>
      <c r="M1526" s="150">
        <v>233270.00399299999</v>
      </c>
      <c r="N1526" s="34">
        <v>-99988</v>
      </c>
      <c r="O1526" s="34">
        <v>37788.197351457893</v>
      </c>
      <c r="P1526" s="30">
        <v>-102953.23504868001</v>
      </c>
      <c r="Q1526" s="35">
        <v>5628.9261770000003</v>
      </c>
      <c r="R1526" s="36">
        <v>102953.23504868001</v>
      </c>
      <c r="S1526" s="36">
        <v>0</v>
      </c>
      <c r="T1526" s="36">
        <v>27770.103802588172</v>
      </c>
      <c r="U1526" s="37">
        <v>130724.04377729542</v>
      </c>
      <c r="V1526" s="38">
        <v>136352.9699542954</v>
      </c>
      <c r="W1526" s="34">
        <v>136352.9699542954</v>
      </c>
      <c r="X1526" s="34">
        <v>32159.27117445787</v>
      </c>
      <c r="Y1526" s="33">
        <v>104193.69877983753</v>
      </c>
      <c r="Z1526" s="144">
        <v>0</v>
      </c>
      <c r="AA1526" s="34">
        <v>0</v>
      </c>
      <c r="AB1526" s="34">
        <v>0</v>
      </c>
      <c r="AC1526" s="34">
        <v>0</v>
      </c>
      <c r="AD1526" s="34">
        <v>0</v>
      </c>
      <c r="AE1526" s="34">
        <v>0</v>
      </c>
      <c r="AF1526" s="34">
        <v>0</v>
      </c>
      <c r="AG1526" s="136">
        <v>0</v>
      </c>
      <c r="AH1526" s="34">
        <v>56525.760958319996</v>
      </c>
      <c r="AI1526" s="34">
        <v>0</v>
      </c>
      <c r="AJ1526" s="34">
        <v>540.96</v>
      </c>
      <c r="AK1526" s="34">
        <v>540.96</v>
      </c>
      <c r="AL1526" s="34">
        <v>0</v>
      </c>
      <c r="AM1526" s="34">
        <v>55984.800958319996</v>
      </c>
      <c r="AN1526" s="34">
        <v>55984.800958319996</v>
      </c>
      <c r="AO1526" s="34">
        <v>-102953.23504868001</v>
      </c>
      <c r="AP1526" s="34">
        <v>-159478.99600700001</v>
      </c>
      <c r="AQ1526" s="34">
        <v>56525.760958319996</v>
      </c>
      <c r="AR1526" s="34">
        <v>-99988</v>
      </c>
      <c r="AS1526" s="34">
        <v>0</v>
      </c>
    </row>
    <row r="1527" spans="2:45" s="1" customFormat="1" ht="14.25" x14ac:dyDescent="0.2">
      <c r="B1527" s="31" t="s">
        <v>4795</v>
      </c>
      <c r="C1527" s="32" t="s">
        <v>2608</v>
      </c>
      <c r="D1527" s="31" t="s">
        <v>2609</v>
      </c>
      <c r="E1527" s="31" t="s">
        <v>13</v>
      </c>
      <c r="F1527" s="31" t="s">
        <v>11</v>
      </c>
      <c r="G1527" s="31" t="s">
        <v>19</v>
      </c>
      <c r="H1527" s="31" t="s">
        <v>51</v>
      </c>
      <c r="I1527" s="31" t="s">
        <v>10</v>
      </c>
      <c r="J1527" s="31" t="s">
        <v>10</v>
      </c>
      <c r="K1527" s="31" t="s">
        <v>2610</v>
      </c>
      <c r="L1527" s="33">
        <v>0</v>
      </c>
      <c r="M1527" s="150">
        <v>170076.12955899999</v>
      </c>
      <c r="N1527" s="34">
        <v>-394898</v>
      </c>
      <c r="O1527" s="34">
        <v>381398</v>
      </c>
      <c r="P1527" s="30">
        <v>-263339.59934684</v>
      </c>
      <c r="Q1527" s="35">
        <v>10310.944106000001</v>
      </c>
      <c r="R1527" s="36">
        <v>263339.59934684</v>
      </c>
      <c r="S1527" s="36">
        <v>0</v>
      </c>
      <c r="T1527" s="36">
        <v>320440.28628851328</v>
      </c>
      <c r="U1527" s="37">
        <v>583783.03367027326</v>
      </c>
      <c r="V1527" s="38">
        <v>594093.97777627327</v>
      </c>
      <c r="W1527" s="34">
        <v>594093.97777627327</v>
      </c>
      <c r="X1527" s="34">
        <v>371087.05589399999</v>
      </c>
      <c r="Y1527" s="33">
        <v>223006.92188227328</v>
      </c>
      <c r="Z1527" s="144">
        <v>0</v>
      </c>
      <c r="AA1527" s="34">
        <v>0</v>
      </c>
      <c r="AB1527" s="34">
        <v>0</v>
      </c>
      <c r="AC1527" s="34">
        <v>0</v>
      </c>
      <c r="AD1527" s="34">
        <v>0</v>
      </c>
      <c r="AE1527" s="34">
        <v>0</v>
      </c>
      <c r="AF1527" s="34">
        <v>0</v>
      </c>
      <c r="AG1527" s="136">
        <v>0</v>
      </c>
      <c r="AH1527" s="34">
        <v>54318.271094159994</v>
      </c>
      <c r="AI1527" s="34">
        <v>0</v>
      </c>
      <c r="AJ1527" s="34">
        <v>13500</v>
      </c>
      <c r="AK1527" s="34">
        <v>13500</v>
      </c>
      <c r="AL1527" s="34">
        <v>0</v>
      </c>
      <c r="AM1527" s="34">
        <v>40818.271094159994</v>
      </c>
      <c r="AN1527" s="34">
        <v>40818.271094159994</v>
      </c>
      <c r="AO1527" s="34">
        <v>-263339.59934684</v>
      </c>
      <c r="AP1527" s="34">
        <v>-317657.87044099998</v>
      </c>
      <c r="AQ1527" s="34">
        <v>54318.27109415998</v>
      </c>
      <c r="AR1527" s="34">
        <v>-394898</v>
      </c>
      <c r="AS1527" s="34">
        <v>0</v>
      </c>
    </row>
    <row r="1528" spans="2:45" s="1" customFormat="1" ht="14.25" x14ac:dyDescent="0.2">
      <c r="B1528" s="31" t="s">
        <v>4795</v>
      </c>
      <c r="C1528" s="32" t="s">
        <v>3141</v>
      </c>
      <c r="D1528" s="31" t="s">
        <v>3142</v>
      </c>
      <c r="E1528" s="31" t="s">
        <v>13</v>
      </c>
      <c r="F1528" s="31" t="s">
        <v>11</v>
      </c>
      <c r="G1528" s="31" t="s">
        <v>19</v>
      </c>
      <c r="H1528" s="31" t="s">
        <v>51</v>
      </c>
      <c r="I1528" s="31" t="s">
        <v>10</v>
      </c>
      <c r="J1528" s="31" t="s">
        <v>10</v>
      </c>
      <c r="K1528" s="31" t="s">
        <v>3143</v>
      </c>
      <c r="L1528" s="33">
        <v>0</v>
      </c>
      <c r="M1528" s="150">
        <v>80008.321746000001</v>
      </c>
      <c r="N1528" s="34">
        <v>-178813</v>
      </c>
      <c r="O1528" s="34">
        <v>72126.113450738398</v>
      </c>
      <c r="P1528" s="30">
        <v>-100057.68103496</v>
      </c>
      <c r="Q1528" s="35">
        <v>7079.645458</v>
      </c>
      <c r="R1528" s="36">
        <v>100057.68103496</v>
      </c>
      <c r="S1528" s="36">
        <v>0</v>
      </c>
      <c r="T1528" s="36">
        <v>56168.78437172866</v>
      </c>
      <c r="U1528" s="37">
        <v>156227.30785840825</v>
      </c>
      <c r="V1528" s="38">
        <v>163306.95331640827</v>
      </c>
      <c r="W1528" s="34">
        <v>163306.95331640827</v>
      </c>
      <c r="X1528" s="34">
        <v>65046.467992738384</v>
      </c>
      <c r="Y1528" s="33">
        <v>98260.485323669884</v>
      </c>
      <c r="Z1528" s="144">
        <v>0</v>
      </c>
      <c r="AA1528" s="34">
        <v>0</v>
      </c>
      <c r="AB1528" s="34">
        <v>0</v>
      </c>
      <c r="AC1528" s="34">
        <v>0</v>
      </c>
      <c r="AD1528" s="34">
        <v>0</v>
      </c>
      <c r="AE1528" s="34">
        <v>0</v>
      </c>
      <c r="AF1528" s="34">
        <v>0</v>
      </c>
      <c r="AG1528" s="136">
        <v>17543</v>
      </c>
      <c r="AH1528" s="34">
        <v>19861.99721904</v>
      </c>
      <c r="AI1528" s="34">
        <v>0</v>
      </c>
      <c r="AJ1528" s="34">
        <v>660</v>
      </c>
      <c r="AK1528" s="34">
        <v>660</v>
      </c>
      <c r="AL1528" s="34">
        <v>17543</v>
      </c>
      <c r="AM1528" s="34">
        <v>19201.99721904</v>
      </c>
      <c r="AN1528" s="34">
        <v>1658.9972190400003</v>
      </c>
      <c r="AO1528" s="34">
        <v>-100057.68103496</v>
      </c>
      <c r="AP1528" s="34">
        <v>-102376.678254</v>
      </c>
      <c r="AQ1528" s="34">
        <v>2318.9972190400003</v>
      </c>
      <c r="AR1528" s="34">
        <v>-178813</v>
      </c>
      <c r="AS1528" s="34">
        <v>0</v>
      </c>
    </row>
    <row r="1529" spans="2:45" s="1" customFormat="1" ht="14.25" x14ac:dyDescent="0.2">
      <c r="B1529" s="31" t="s">
        <v>4795</v>
      </c>
      <c r="C1529" s="32" t="s">
        <v>1589</v>
      </c>
      <c r="D1529" s="31" t="s">
        <v>1590</v>
      </c>
      <c r="E1529" s="31" t="s">
        <v>13</v>
      </c>
      <c r="F1529" s="31" t="s">
        <v>11</v>
      </c>
      <c r="G1529" s="31" t="s">
        <v>19</v>
      </c>
      <c r="H1529" s="31" t="s">
        <v>51</v>
      </c>
      <c r="I1529" s="31" t="s">
        <v>10</v>
      </c>
      <c r="J1529" s="31" t="s">
        <v>10</v>
      </c>
      <c r="K1529" s="31" t="s">
        <v>1591</v>
      </c>
      <c r="L1529" s="33">
        <v>0</v>
      </c>
      <c r="M1529" s="150">
        <v>158122.71711999999</v>
      </c>
      <c r="N1529" s="34">
        <v>-311</v>
      </c>
      <c r="O1529" s="34">
        <v>0</v>
      </c>
      <c r="P1529" s="30">
        <v>177911.2882288</v>
      </c>
      <c r="Q1529" s="35">
        <v>12643.342896</v>
      </c>
      <c r="R1529" s="36">
        <v>0</v>
      </c>
      <c r="S1529" s="36">
        <v>0</v>
      </c>
      <c r="T1529" s="36">
        <v>0</v>
      </c>
      <c r="U1529" s="37">
        <v>0</v>
      </c>
      <c r="V1529" s="38">
        <v>12643.342896</v>
      </c>
      <c r="W1529" s="34">
        <v>190554.63112479998</v>
      </c>
      <c r="X1529" s="34">
        <v>0</v>
      </c>
      <c r="Y1529" s="33">
        <v>190554.63112479998</v>
      </c>
      <c r="Z1529" s="144">
        <v>0</v>
      </c>
      <c r="AA1529" s="34">
        <v>0</v>
      </c>
      <c r="AB1529" s="34">
        <v>0</v>
      </c>
      <c r="AC1529" s="34">
        <v>0</v>
      </c>
      <c r="AD1529" s="34">
        <v>0</v>
      </c>
      <c r="AE1529" s="34">
        <v>0</v>
      </c>
      <c r="AF1529" s="34">
        <v>0</v>
      </c>
      <c r="AG1529" s="136">
        <v>0</v>
      </c>
      <c r="AH1529" s="34">
        <v>41328.571108799995</v>
      </c>
      <c r="AI1529" s="34">
        <v>0</v>
      </c>
      <c r="AJ1529" s="34">
        <v>3379.1190000000006</v>
      </c>
      <c r="AK1529" s="34">
        <v>3379.1190000000006</v>
      </c>
      <c r="AL1529" s="34">
        <v>0</v>
      </c>
      <c r="AM1529" s="34">
        <v>37949.452108799996</v>
      </c>
      <c r="AN1529" s="34">
        <v>37949.452108799996</v>
      </c>
      <c r="AO1529" s="34">
        <v>177911.2882288</v>
      </c>
      <c r="AP1529" s="34">
        <v>136582.71711999999</v>
      </c>
      <c r="AQ1529" s="34">
        <v>41328.57110880001</v>
      </c>
      <c r="AR1529" s="34">
        <v>-311</v>
      </c>
      <c r="AS1529" s="34">
        <v>0</v>
      </c>
    </row>
    <row r="1530" spans="2:45" s="1" customFormat="1" ht="14.25" x14ac:dyDescent="0.2">
      <c r="B1530" s="31" t="s">
        <v>4795</v>
      </c>
      <c r="C1530" s="32" t="s">
        <v>1764</v>
      </c>
      <c r="D1530" s="31" t="s">
        <v>1765</v>
      </c>
      <c r="E1530" s="31" t="s">
        <v>13</v>
      </c>
      <c r="F1530" s="31" t="s">
        <v>11</v>
      </c>
      <c r="G1530" s="31" t="s">
        <v>19</v>
      </c>
      <c r="H1530" s="31" t="s">
        <v>51</v>
      </c>
      <c r="I1530" s="31" t="s">
        <v>10</v>
      </c>
      <c r="J1530" s="31" t="s">
        <v>10</v>
      </c>
      <c r="K1530" s="31" t="s">
        <v>1766</v>
      </c>
      <c r="L1530" s="33">
        <v>0</v>
      </c>
      <c r="M1530" s="150">
        <v>3079.2723106933036</v>
      </c>
      <c r="N1530" s="34">
        <v>0</v>
      </c>
      <c r="O1530" s="34">
        <v>0</v>
      </c>
      <c r="P1530" s="30">
        <v>0</v>
      </c>
      <c r="Q1530" s="35">
        <v>364.81244099999998</v>
      </c>
      <c r="R1530" s="36">
        <v>0</v>
      </c>
      <c r="S1530" s="36">
        <v>0</v>
      </c>
      <c r="T1530" s="36">
        <v>0</v>
      </c>
      <c r="U1530" s="37">
        <v>0</v>
      </c>
      <c r="V1530" s="38">
        <v>364.81244099999998</v>
      </c>
      <c r="W1530" s="34">
        <v>364.81244099999998</v>
      </c>
      <c r="X1530" s="34">
        <v>0</v>
      </c>
      <c r="Y1530" s="33">
        <v>364.81244099999998</v>
      </c>
      <c r="Z1530" s="144">
        <v>0</v>
      </c>
      <c r="AA1530" s="34">
        <v>0</v>
      </c>
      <c r="AB1530" s="34">
        <v>0</v>
      </c>
      <c r="AC1530" s="34">
        <v>0</v>
      </c>
      <c r="AD1530" s="34">
        <v>0</v>
      </c>
      <c r="AE1530" s="34">
        <v>0</v>
      </c>
      <c r="AF1530" s="34">
        <v>0</v>
      </c>
      <c r="AG1530" s="136">
        <v>0</v>
      </c>
      <c r="AH1530" s="34">
        <v>0</v>
      </c>
      <c r="AI1530" s="34">
        <v>0</v>
      </c>
      <c r="AJ1530" s="34">
        <v>0</v>
      </c>
      <c r="AK1530" s="34">
        <v>0</v>
      </c>
      <c r="AL1530" s="34">
        <v>0</v>
      </c>
      <c r="AM1530" s="34">
        <v>0</v>
      </c>
      <c r="AN1530" s="34">
        <v>0</v>
      </c>
      <c r="AO1530" s="34">
        <v>0</v>
      </c>
      <c r="AP1530" s="34">
        <v>0</v>
      </c>
      <c r="AQ1530" s="34">
        <v>0</v>
      </c>
      <c r="AR1530" s="34">
        <v>0</v>
      </c>
      <c r="AS1530" s="34">
        <v>0</v>
      </c>
    </row>
    <row r="1531" spans="2:45" s="1" customFormat="1" ht="14.25" x14ac:dyDescent="0.2">
      <c r="B1531" s="31" t="s">
        <v>4795</v>
      </c>
      <c r="C1531" s="32" t="s">
        <v>3180</v>
      </c>
      <c r="D1531" s="31" t="s">
        <v>3181</v>
      </c>
      <c r="E1531" s="31" t="s">
        <v>13</v>
      </c>
      <c r="F1531" s="31" t="s">
        <v>11</v>
      </c>
      <c r="G1531" s="31" t="s">
        <v>19</v>
      </c>
      <c r="H1531" s="31" t="s">
        <v>51</v>
      </c>
      <c r="I1531" s="31" t="s">
        <v>10</v>
      </c>
      <c r="J1531" s="31" t="s">
        <v>10</v>
      </c>
      <c r="K1531" s="31" t="s">
        <v>3182</v>
      </c>
      <c r="L1531" s="33">
        <v>0</v>
      </c>
      <c r="M1531" s="150">
        <v>562171.12416699994</v>
      </c>
      <c r="N1531" s="34">
        <v>-369516</v>
      </c>
      <c r="O1531" s="34">
        <v>274676.67821399996</v>
      </c>
      <c r="P1531" s="30">
        <v>327576.19396707992</v>
      </c>
      <c r="Q1531" s="35">
        <v>34076.820570000003</v>
      </c>
      <c r="R1531" s="36">
        <v>0</v>
      </c>
      <c r="S1531" s="36">
        <v>0</v>
      </c>
      <c r="T1531" s="36">
        <v>0</v>
      </c>
      <c r="U1531" s="37">
        <v>0</v>
      </c>
      <c r="V1531" s="38">
        <v>34076.820570000003</v>
      </c>
      <c r="W1531" s="34">
        <v>361653.0145370799</v>
      </c>
      <c r="X1531" s="34">
        <v>0</v>
      </c>
      <c r="Y1531" s="33">
        <v>361653.0145370799</v>
      </c>
      <c r="Z1531" s="144">
        <v>0</v>
      </c>
      <c r="AA1531" s="34">
        <v>0</v>
      </c>
      <c r="AB1531" s="34">
        <v>0</v>
      </c>
      <c r="AC1531" s="34">
        <v>0</v>
      </c>
      <c r="AD1531" s="34">
        <v>0</v>
      </c>
      <c r="AE1531" s="34">
        <v>0</v>
      </c>
      <c r="AF1531" s="34">
        <v>0</v>
      </c>
      <c r="AG1531" s="136">
        <v>0</v>
      </c>
      <c r="AH1531" s="34">
        <v>134921.06980007997</v>
      </c>
      <c r="AI1531" s="34">
        <v>0</v>
      </c>
      <c r="AJ1531" s="34">
        <v>0</v>
      </c>
      <c r="AK1531" s="34">
        <v>0</v>
      </c>
      <c r="AL1531" s="34">
        <v>0</v>
      </c>
      <c r="AM1531" s="34">
        <v>134921.06980007997</v>
      </c>
      <c r="AN1531" s="34">
        <v>134921.06980007997</v>
      </c>
      <c r="AO1531" s="34">
        <v>327576.19396707992</v>
      </c>
      <c r="AP1531" s="34">
        <v>192655.12416699994</v>
      </c>
      <c r="AQ1531" s="34">
        <v>134921.06980007997</v>
      </c>
      <c r="AR1531" s="34">
        <v>-369516</v>
      </c>
      <c r="AS1531" s="34">
        <v>0</v>
      </c>
    </row>
    <row r="1532" spans="2:45" s="1" customFormat="1" ht="14.25" x14ac:dyDescent="0.2">
      <c r="B1532" s="31" t="s">
        <v>4795</v>
      </c>
      <c r="C1532" s="32" t="s">
        <v>3931</v>
      </c>
      <c r="D1532" s="31" t="s">
        <v>3932</v>
      </c>
      <c r="E1532" s="31" t="s">
        <v>13</v>
      </c>
      <c r="F1532" s="31" t="s">
        <v>11</v>
      </c>
      <c r="G1532" s="31" t="s">
        <v>19</v>
      </c>
      <c r="H1532" s="31" t="s">
        <v>51</v>
      </c>
      <c r="I1532" s="31" t="s">
        <v>10</v>
      </c>
      <c r="J1532" s="31" t="s">
        <v>10</v>
      </c>
      <c r="K1532" s="31" t="s">
        <v>3933</v>
      </c>
      <c r="L1532" s="33">
        <v>0</v>
      </c>
      <c r="M1532" s="150">
        <v>214639.277122</v>
      </c>
      <c r="N1532" s="34">
        <v>-69309</v>
      </c>
      <c r="O1532" s="34">
        <v>47845.072287799994</v>
      </c>
      <c r="P1532" s="30">
        <v>153493.63134348</v>
      </c>
      <c r="Q1532" s="35">
        <v>16429.787146999999</v>
      </c>
      <c r="R1532" s="36">
        <v>0</v>
      </c>
      <c r="S1532" s="36">
        <v>0</v>
      </c>
      <c r="T1532" s="36">
        <v>0</v>
      </c>
      <c r="U1532" s="37">
        <v>0</v>
      </c>
      <c r="V1532" s="38">
        <v>16429.787146999999</v>
      </c>
      <c r="W1532" s="34">
        <v>169923.41849047999</v>
      </c>
      <c r="X1532" s="34">
        <v>0</v>
      </c>
      <c r="Y1532" s="33">
        <v>169923.41849047999</v>
      </c>
      <c r="Z1532" s="144">
        <v>0</v>
      </c>
      <c r="AA1532" s="34">
        <v>0</v>
      </c>
      <c r="AB1532" s="34">
        <v>0</v>
      </c>
      <c r="AC1532" s="34">
        <v>0</v>
      </c>
      <c r="AD1532" s="34">
        <v>0</v>
      </c>
      <c r="AE1532" s="34">
        <v>0</v>
      </c>
      <c r="AF1532" s="34">
        <v>0</v>
      </c>
      <c r="AG1532" s="136">
        <v>7382</v>
      </c>
      <c r="AH1532" s="34">
        <v>72977.354221479996</v>
      </c>
      <c r="AI1532" s="34">
        <v>0</v>
      </c>
      <c r="AJ1532" s="34">
        <v>21463.927712200002</v>
      </c>
      <c r="AK1532" s="34">
        <v>21463.927712200002</v>
      </c>
      <c r="AL1532" s="34">
        <v>7382</v>
      </c>
      <c r="AM1532" s="34">
        <v>51513.426509279998</v>
      </c>
      <c r="AN1532" s="34">
        <v>44131.426509279998</v>
      </c>
      <c r="AO1532" s="34">
        <v>153493.63134348</v>
      </c>
      <c r="AP1532" s="34">
        <v>87898.277122</v>
      </c>
      <c r="AQ1532" s="34">
        <v>65595.354221479996</v>
      </c>
      <c r="AR1532" s="34">
        <v>-69309</v>
      </c>
      <c r="AS1532" s="34">
        <v>0</v>
      </c>
    </row>
    <row r="1533" spans="2:45" s="1" customFormat="1" ht="14.25" x14ac:dyDescent="0.2">
      <c r="B1533" s="31" t="s">
        <v>4795</v>
      </c>
      <c r="C1533" s="32" t="s">
        <v>3162</v>
      </c>
      <c r="D1533" s="31" t="s">
        <v>3163</v>
      </c>
      <c r="E1533" s="31" t="s">
        <v>13</v>
      </c>
      <c r="F1533" s="31" t="s">
        <v>11</v>
      </c>
      <c r="G1533" s="31" t="s">
        <v>19</v>
      </c>
      <c r="H1533" s="31" t="s">
        <v>51</v>
      </c>
      <c r="I1533" s="31" t="s">
        <v>10</v>
      </c>
      <c r="J1533" s="31" t="s">
        <v>10</v>
      </c>
      <c r="K1533" s="31" t="s">
        <v>3164</v>
      </c>
      <c r="L1533" s="33">
        <v>0</v>
      </c>
      <c r="M1533" s="150">
        <v>19970.666727</v>
      </c>
      <c r="N1533" s="34">
        <v>-124110</v>
      </c>
      <c r="O1533" s="34">
        <v>47286.790116790413</v>
      </c>
      <c r="P1533" s="30">
        <v>-99046.37325851999</v>
      </c>
      <c r="Q1533" s="35">
        <v>3483.121337</v>
      </c>
      <c r="R1533" s="36">
        <v>99046.37325851999</v>
      </c>
      <c r="S1533" s="36">
        <v>0</v>
      </c>
      <c r="T1533" s="36">
        <v>37825.248661577483</v>
      </c>
      <c r="U1533" s="37">
        <v>136872.36000076102</v>
      </c>
      <c r="V1533" s="38">
        <v>140355.48133776101</v>
      </c>
      <c r="W1533" s="34">
        <v>140355.48133776101</v>
      </c>
      <c r="X1533" s="34">
        <v>43803.668779790401</v>
      </c>
      <c r="Y1533" s="33">
        <v>96551.81255797061</v>
      </c>
      <c r="Z1533" s="144">
        <v>0</v>
      </c>
      <c r="AA1533" s="34">
        <v>0</v>
      </c>
      <c r="AB1533" s="34">
        <v>0</v>
      </c>
      <c r="AC1533" s="34">
        <v>0</v>
      </c>
      <c r="AD1533" s="34">
        <v>0</v>
      </c>
      <c r="AE1533" s="34">
        <v>0</v>
      </c>
      <c r="AF1533" s="34">
        <v>0</v>
      </c>
      <c r="AG1533" s="136">
        <v>0</v>
      </c>
      <c r="AH1533" s="34">
        <v>5092.9600144799997</v>
      </c>
      <c r="AI1533" s="34">
        <v>0</v>
      </c>
      <c r="AJ1533" s="34">
        <v>300</v>
      </c>
      <c r="AK1533" s="34">
        <v>300</v>
      </c>
      <c r="AL1533" s="34">
        <v>0</v>
      </c>
      <c r="AM1533" s="34">
        <v>4792.9600144799997</v>
      </c>
      <c r="AN1533" s="34">
        <v>4792.9600144799997</v>
      </c>
      <c r="AO1533" s="34">
        <v>-99046.37325851999</v>
      </c>
      <c r="AP1533" s="34">
        <v>-104139.333273</v>
      </c>
      <c r="AQ1533" s="34">
        <v>5092.9600144800061</v>
      </c>
      <c r="AR1533" s="34">
        <v>-124110</v>
      </c>
      <c r="AS1533" s="34">
        <v>0</v>
      </c>
    </row>
    <row r="1534" spans="2:45" s="1" customFormat="1" ht="14.25" x14ac:dyDescent="0.2">
      <c r="B1534" s="31" t="s">
        <v>4795</v>
      </c>
      <c r="C1534" s="32" t="s">
        <v>1091</v>
      </c>
      <c r="D1534" s="31" t="s">
        <v>1092</v>
      </c>
      <c r="E1534" s="31" t="s">
        <v>13</v>
      </c>
      <c r="F1534" s="31" t="s">
        <v>11</v>
      </c>
      <c r="G1534" s="31" t="s">
        <v>19</v>
      </c>
      <c r="H1534" s="31" t="s">
        <v>51</v>
      </c>
      <c r="I1534" s="31" t="s">
        <v>10</v>
      </c>
      <c r="J1534" s="31" t="s">
        <v>10</v>
      </c>
      <c r="K1534" s="31" t="s">
        <v>1093</v>
      </c>
      <c r="L1534" s="33">
        <v>0</v>
      </c>
      <c r="M1534" s="150">
        <v>173105.462569</v>
      </c>
      <c r="N1534" s="34">
        <v>-257507</v>
      </c>
      <c r="O1534" s="34">
        <v>116457.06440735438</v>
      </c>
      <c r="P1534" s="30">
        <v>113325.462569</v>
      </c>
      <c r="Q1534" s="35">
        <v>10692.267092</v>
      </c>
      <c r="R1534" s="36">
        <v>0</v>
      </c>
      <c r="S1534" s="36">
        <v>0</v>
      </c>
      <c r="T1534" s="36">
        <v>0</v>
      </c>
      <c r="U1534" s="37">
        <v>0</v>
      </c>
      <c r="V1534" s="38">
        <v>10692.267092</v>
      </c>
      <c r="W1534" s="34">
        <v>124017.72966099999</v>
      </c>
      <c r="X1534" s="34">
        <v>0</v>
      </c>
      <c r="Y1534" s="33">
        <v>124017.72966099999</v>
      </c>
      <c r="Z1534" s="144">
        <v>0</v>
      </c>
      <c r="AA1534" s="34">
        <v>0</v>
      </c>
      <c r="AB1534" s="34">
        <v>0</v>
      </c>
      <c r="AC1534" s="34">
        <v>0</v>
      </c>
      <c r="AD1534" s="34">
        <v>0</v>
      </c>
      <c r="AE1534" s="34">
        <v>0</v>
      </c>
      <c r="AF1534" s="34">
        <v>0</v>
      </c>
      <c r="AG1534" s="136">
        <v>213476</v>
      </c>
      <c r="AH1534" s="34">
        <v>213476</v>
      </c>
      <c r="AI1534" s="34">
        <v>6878</v>
      </c>
      <c r="AJ1534" s="34">
        <v>6878</v>
      </c>
      <c r="AK1534" s="34">
        <v>0</v>
      </c>
      <c r="AL1534" s="34">
        <v>206598</v>
      </c>
      <c r="AM1534" s="34">
        <v>206598</v>
      </c>
      <c r="AN1534" s="34">
        <v>0</v>
      </c>
      <c r="AO1534" s="34">
        <v>113325.462569</v>
      </c>
      <c r="AP1534" s="34">
        <v>113325.462569</v>
      </c>
      <c r="AQ1534" s="34">
        <v>0</v>
      </c>
      <c r="AR1534" s="34">
        <v>-257507</v>
      </c>
      <c r="AS1534" s="34">
        <v>0</v>
      </c>
    </row>
    <row r="1535" spans="2:45" s="1" customFormat="1" ht="14.25" x14ac:dyDescent="0.2">
      <c r="B1535" s="31" t="s">
        <v>4795</v>
      </c>
      <c r="C1535" s="32" t="s">
        <v>1337</v>
      </c>
      <c r="D1535" s="31" t="s">
        <v>1338</v>
      </c>
      <c r="E1535" s="31" t="s">
        <v>13</v>
      </c>
      <c r="F1535" s="31" t="s">
        <v>11</v>
      </c>
      <c r="G1535" s="31" t="s">
        <v>19</v>
      </c>
      <c r="H1535" s="31" t="s">
        <v>51</v>
      </c>
      <c r="I1535" s="31" t="s">
        <v>10</v>
      </c>
      <c r="J1535" s="31" t="s">
        <v>10</v>
      </c>
      <c r="K1535" s="31" t="s">
        <v>1339</v>
      </c>
      <c r="L1535" s="33">
        <v>0</v>
      </c>
      <c r="M1535" s="150">
        <v>9117.8904770000008</v>
      </c>
      <c r="N1535" s="34">
        <v>-4938</v>
      </c>
      <c r="O1535" s="34">
        <v>1619.1479789999994</v>
      </c>
      <c r="P1535" s="30">
        <v>1168.1841914800007</v>
      </c>
      <c r="Q1535" s="35">
        <v>587.22249299999999</v>
      </c>
      <c r="R1535" s="36">
        <v>0</v>
      </c>
      <c r="S1535" s="36">
        <v>0</v>
      </c>
      <c r="T1535" s="36">
        <v>0</v>
      </c>
      <c r="U1535" s="37">
        <v>0</v>
      </c>
      <c r="V1535" s="38">
        <v>587.22249299999999</v>
      </c>
      <c r="W1535" s="34">
        <v>1755.4066844800006</v>
      </c>
      <c r="X1535" s="34">
        <v>0</v>
      </c>
      <c r="Y1535" s="33">
        <v>1755.4066844800006</v>
      </c>
      <c r="Z1535" s="144">
        <v>0</v>
      </c>
      <c r="AA1535" s="34">
        <v>0</v>
      </c>
      <c r="AB1535" s="34">
        <v>0</v>
      </c>
      <c r="AC1535" s="34">
        <v>0</v>
      </c>
      <c r="AD1535" s="34">
        <v>0</v>
      </c>
      <c r="AE1535" s="34">
        <v>0</v>
      </c>
      <c r="AF1535" s="34">
        <v>0</v>
      </c>
      <c r="AG1535" s="136">
        <v>0</v>
      </c>
      <c r="AH1535" s="34">
        <v>2188.2937144800003</v>
      </c>
      <c r="AI1535" s="34">
        <v>0</v>
      </c>
      <c r="AJ1535" s="34">
        <v>0</v>
      </c>
      <c r="AK1535" s="34">
        <v>0</v>
      </c>
      <c r="AL1535" s="34">
        <v>0</v>
      </c>
      <c r="AM1535" s="34">
        <v>2188.2937144800003</v>
      </c>
      <c r="AN1535" s="34">
        <v>2188.2937144800003</v>
      </c>
      <c r="AO1535" s="34">
        <v>1168.1841914800007</v>
      </c>
      <c r="AP1535" s="34">
        <v>-1020.1095229999996</v>
      </c>
      <c r="AQ1535" s="34">
        <v>2188.2937144800003</v>
      </c>
      <c r="AR1535" s="34">
        <v>-4938</v>
      </c>
      <c r="AS1535" s="34">
        <v>0</v>
      </c>
    </row>
    <row r="1536" spans="2:45" s="1" customFormat="1" ht="14.25" x14ac:dyDescent="0.2">
      <c r="B1536" s="31" t="s">
        <v>4795</v>
      </c>
      <c r="C1536" s="32" t="s">
        <v>1325</v>
      </c>
      <c r="D1536" s="31" t="s">
        <v>1326</v>
      </c>
      <c r="E1536" s="31" t="s">
        <v>13</v>
      </c>
      <c r="F1536" s="31" t="s">
        <v>11</v>
      </c>
      <c r="G1536" s="31" t="s">
        <v>19</v>
      </c>
      <c r="H1536" s="31" t="s">
        <v>51</v>
      </c>
      <c r="I1536" s="31" t="s">
        <v>10</v>
      </c>
      <c r="J1536" s="31" t="s">
        <v>10</v>
      </c>
      <c r="K1536" s="31" t="s">
        <v>1327</v>
      </c>
      <c r="L1536" s="33">
        <v>0</v>
      </c>
      <c r="M1536" s="150">
        <v>17325.263975999998</v>
      </c>
      <c r="N1536" s="34">
        <v>-26146</v>
      </c>
      <c r="O1536" s="34">
        <v>6087.0411974999952</v>
      </c>
      <c r="P1536" s="30">
        <v>-4662.6726697600025</v>
      </c>
      <c r="Q1536" s="35">
        <v>2005.143851</v>
      </c>
      <c r="R1536" s="36">
        <v>4662.6726697600025</v>
      </c>
      <c r="S1536" s="36">
        <v>0</v>
      </c>
      <c r="T1536" s="36">
        <v>3524.7911063931288</v>
      </c>
      <c r="U1536" s="37">
        <v>8187.5079270780043</v>
      </c>
      <c r="V1536" s="38">
        <v>10192.651778078005</v>
      </c>
      <c r="W1536" s="34">
        <v>10192.651778078005</v>
      </c>
      <c r="X1536" s="34">
        <v>4081.8973464999954</v>
      </c>
      <c r="Y1536" s="33">
        <v>6110.7544315780096</v>
      </c>
      <c r="Z1536" s="144">
        <v>0</v>
      </c>
      <c r="AA1536" s="34">
        <v>0</v>
      </c>
      <c r="AB1536" s="34">
        <v>0</v>
      </c>
      <c r="AC1536" s="34">
        <v>0</v>
      </c>
      <c r="AD1536" s="34">
        <v>0</v>
      </c>
      <c r="AE1536" s="34">
        <v>0</v>
      </c>
      <c r="AF1536" s="34">
        <v>0</v>
      </c>
      <c r="AG1536" s="136">
        <v>0</v>
      </c>
      <c r="AH1536" s="34">
        <v>4158.0633542399992</v>
      </c>
      <c r="AI1536" s="34">
        <v>0</v>
      </c>
      <c r="AJ1536" s="34">
        <v>0</v>
      </c>
      <c r="AK1536" s="34">
        <v>0</v>
      </c>
      <c r="AL1536" s="34">
        <v>0</v>
      </c>
      <c r="AM1536" s="34">
        <v>4158.0633542399992</v>
      </c>
      <c r="AN1536" s="34">
        <v>4158.0633542399992</v>
      </c>
      <c r="AO1536" s="34">
        <v>-4662.6726697600025</v>
      </c>
      <c r="AP1536" s="34">
        <v>-8820.7360240000016</v>
      </c>
      <c r="AQ1536" s="34">
        <v>4158.0633542399992</v>
      </c>
      <c r="AR1536" s="34">
        <v>-26146</v>
      </c>
      <c r="AS1536" s="34">
        <v>0</v>
      </c>
    </row>
    <row r="1537" spans="2:45" s="1" customFormat="1" ht="14.25" x14ac:dyDescent="0.2">
      <c r="B1537" s="31" t="s">
        <v>4795</v>
      </c>
      <c r="C1537" s="32" t="s">
        <v>436</v>
      </c>
      <c r="D1537" s="31" t="s">
        <v>437</v>
      </c>
      <c r="E1537" s="31" t="s">
        <v>13</v>
      </c>
      <c r="F1537" s="31" t="s">
        <v>11</v>
      </c>
      <c r="G1537" s="31" t="s">
        <v>19</v>
      </c>
      <c r="H1537" s="31" t="s">
        <v>51</v>
      </c>
      <c r="I1537" s="31" t="s">
        <v>10</v>
      </c>
      <c r="J1537" s="31" t="s">
        <v>10</v>
      </c>
      <c r="K1537" s="31" t="s">
        <v>438</v>
      </c>
      <c r="L1537" s="33">
        <v>0</v>
      </c>
      <c r="M1537" s="150">
        <v>14790.389585000001</v>
      </c>
      <c r="N1537" s="34">
        <v>-33263</v>
      </c>
      <c r="O1537" s="34">
        <v>10033.052166499998</v>
      </c>
      <c r="P1537" s="30">
        <v>-737.61041499999919</v>
      </c>
      <c r="Q1537" s="35">
        <v>1731.5538369999999</v>
      </c>
      <c r="R1537" s="36">
        <v>737.61041499999919</v>
      </c>
      <c r="S1537" s="36">
        <v>0</v>
      </c>
      <c r="T1537" s="36">
        <v>7168.4917570621337</v>
      </c>
      <c r="U1537" s="37">
        <v>7906.1448057436473</v>
      </c>
      <c r="V1537" s="38">
        <v>9637.6986427436477</v>
      </c>
      <c r="W1537" s="34">
        <v>9637.6986427436477</v>
      </c>
      <c r="X1537" s="34">
        <v>8301.4983294999984</v>
      </c>
      <c r="Y1537" s="33">
        <v>1336.2003132436503</v>
      </c>
      <c r="Z1537" s="144">
        <v>0</v>
      </c>
      <c r="AA1537" s="34">
        <v>0</v>
      </c>
      <c r="AB1537" s="34">
        <v>0</v>
      </c>
      <c r="AC1537" s="34">
        <v>0</v>
      </c>
      <c r="AD1537" s="34">
        <v>0</v>
      </c>
      <c r="AE1537" s="34">
        <v>0</v>
      </c>
      <c r="AF1537" s="34">
        <v>0</v>
      </c>
      <c r="AG1537" s="136">
        <v>29690</v>
      </c>
      <c r="AH1537" s="34">
        <v>29690</v>
      </c>
      <c r="AI1537" s="34">
        <v>0</v>
      </c>
      <c r="AJ1537" s="34">
        <v>0</v>
      </c>
      <c r="AK1537" s="34">
        <v>0</v>
      </c>
      <c r="AL1537" s="34">
        <v>29690</v>
      </c>
      <c r="AM1537" s="34">
        <v>29690</v>
      </c>
      <c r="AN1537" s="34">
        <v>0</v>
      </c>
      <c r="AO1537" s="34">
        <v>-737.61041499999919</v>
      </c>
      <c r="AP1537" s="34">
        <v>-737.61041499999919</v>
      </c>
      <c r="AQ1537" s="34">
        <v>0</v>
      </c>
      <c r="AR1537" s="34">
        <v>-33263</v>
      </c>
      <c r="AS1537" s="34">
        <v>0</v>
      </c>
    </row>
    <row r="1538" spans="2:45" s="1" customFormat="1" ht="14.25" x14ac:dyDescent="0.2">
      <c r="B1538" s="31" t="s">
        <v>4795</v>
      </c>
      <c r="C1538" s="32" t="s">
        <v>2443</v>
      </c>
      <c r="D1538" s="31" t="s">
        <v>2444</v>
      </c>
      <c r="E1538" s="31" t="s">
        <v>13</v>
      </c>
      <c r="F1538" s="31" t="s">
        <v>11</v>
      </c>
      <c r="G1538" s="31" t="s">
        <v>19</v>
      </c>
      <c r="H1538" s="31" t="s">
        <v>51</v>
      </c>
      <c r="I1538" s="31" t="s">
        <v>10</v>
      </c>
      <c r="J1538" s="31" t="s">
        <v>10</v>
      </c>
      <c r="K1538" s="31" t="s">
        <v>2445</v>
      </c>
      <c r="L1538" s="33">
        <v>0</v>
      </c>
      <c r="M1538" s="150">
        <v>2157.4457499999999</v>
      </c>
      <c r="N1538" s="34">
        <v>-71063</v>
      </c>
      <c r="O1538" s="34">
        <v>59336</v>
      </c>
      <c r="P1538" s="30">
        <v>-56660.767269999997</v>
      </c>
      <c r="Q1538" s="35">
        <v>0</v>
      </c>
      <c r="R1538" s="36">
        <v>56660.767269999997</v>
      </c>
      <c r="S1538" s="36">
        <v>0</v>
      </c>
      <c r="T1538" s="36">
        <v>51237.693487876371</v>
      </c>
      <c r="U1538" s="37">
        <v>107899.04260067471</v>
      </c>
      <c r="V1538" s="38">
        <v>107899.04260067471</v>
      </c>
      <c r="W1538" s="34">
        <v>107899.04260067471</v>
      </c>
      <c r="X1538" s="34">
        <v>59336.000000000015</v>
      </c>
      <c r="Y1538" s="33">
        <v>48563.0426006747</v>
      </c>
      <c r="Z1538" s="144">
        <v>0</v>
      </c>
      <c r="AA1538" s="34">
        <v>0</v>
      </c>
      <c r="AB1538" s="34">
        <v>0</v>
      </c>
      <c r="AC1538" s="34">
        <v>0</v>
      </c>
      <c r="AD1538" s="34">
        <v>0</v>
      </c>
      <c r="AE1538" s="34">
        <v>0</v>
      </c>
      <c r="AF1538" s="34">
        <v>0</v>
      </c>
      <c r="AG1538" s="136">
        <v>11727</v>
      </c>
      <c r="AH1538" s="34">
        <v>12244.786980000001</v>
      </c>
      <c r="AI1538" s="34">
        <v>11727</v>
      </c>
      <c r="AJ1538" s="34">
        <v>11727</v>
      </c>
      <c r="AK1538" s="34">
        <v>0</v>
      </c>
      <c r="AL1538" s="34">
        <v>0</v>
      </c>
      <c r="AM1538" s="34">
        <v>517.78697999999997</v>
      </c>
      <c r="AN1538" s="34">
        <v>517.78697999999997</v>
      </c>
      <c r="AO1538" s="34">
        <v>-56660.767269999997</v>
      </c>
      <c r="AP1538" s="34">
        <v>-57178.554249999994</v>
      </c>
      <c r="AQ1538" s="34">
        <v>517.78697999999713</v>
      </c>
      <c r="AR1538" s="34">
        <v>-71063</v>
      </c>
      <c r="AS1538" s="34">
        <v>0</v>
      </c>
    </row>
    <row r="1539" spans="2:45" s="1" customFormat="1" ht="14.25" x14ac:dyDescent="0.2">
      <c r="B1539" s="31" t="s">
        <v>4795</v>
      </c>
      <c r="C1539" s="32" t="s">
        <v>599</v>
      </c>
      <c r="D1539" s="31" t="s">
        <v>600</v>
      </c>
      <c r="E1539" s="31" t="s">
        <v>13</v>
      </c>
      <c r="F1539" s="31" t="s">
        <v>11</v>
      </c>
      <c r="G1539" s="31" t="s">
        <v>19</v>
      </c>
      <c r="H1539" s="31" t="s">
        <v>20</v>
      </c>
      <c r="I1539" s="31" t="s">
        <v>10</v>
      </c>
      <c r="J1539" s="31" t="s">
        <v>10</v>
      </c>
      <c r="K1539" s="31" t="s">
        <v>601</v>
      </c>
      <c r="L1539" s="33">
        <v>0</v>
      </c>
      <c r="M1539" s="150">
        <v>3303.7781949999999</v>
      </c>
      <c r="N1539" s="34">
        <v>48230</v>
      </c>
      <c r="O1539" s="34">
        <v>0</v>
      </c>
      <c r="P1539" s="30">
        <v>50155.778194999999</v>
      </c>
      <c r="Q1539" s="35">
        <v>204.72647900000001</v>
      </c>
      <c r="R1539" s="36">
        <v>0</v>
      </c>
      <c r="S1539" s="36">
        <v>0</v>
      </c>
      <c r="T1539" s="36">
        <v>0</v>
      </c>
      <c r="U1539" s="37">
        <v>0</v>
      </c>
      <c r="V1539" s="38">
        <v>204.72647900000001</v>
      </c>
      <c r="W1539" s="34">
        <v>50360.504673999996</v>
      </c>
      <c r="X1539" s="34">
        <v>0</v>
      </c>
      <c r="Y1539" s="33">
        <v>50360.504673999996</v>
      </c>
      <c r="Z1539" s="144">
        <v>0</v>
      </c>
      <c r="AA1539" s="34">
        <v>0</v>
      </c>
      <c r="AB1539" s="34">
        <v>0</v>
      </c>
      <c r="AC1539" s="34">
        <v>0</v>
      </c>
      <c r="AD1539" s="34">
        <v>0</v>
      </c>
      <c r="AE1539" s="34">
        <v>0</v>
      </c>
      <c r="AF1539" s="34">
        <v>0</v>
      </c>
      <c r="AG1539" s="136">
        <v>1797</v>
      </c>
      <c r="AH1539" s="34">
        <v>1797</v>
      </c>
      <c r="AI1539" s="34">
        <v>0</v>
      </c>
      <c r="AJ1539" s="34">
        <v>0</v>
      </c>
      <c r="AK1539" s="34">
        <v>0</v>
      </c>
      <c r="AL1539" s="34">
        <v>1797</v>
      </c>
      <c r="AM1539" s="34">
        <v>1797</v>
      </c>
      <c r="AN1539" s="34">
        <v>0</v>
      </c>
      <c r="AO1539" s="34">
        <v>50155.778194999999</v>
      </c>
      <c r="AP1539" s="34">
        <v>50155.778194999999</v>
      </c>
      <c r="AQ1539" s="34">
        <v>0</v>
      </c>
      <c r="AR1539" s="34">
        <v>48230</v>
      </c>
      <c r="AS1539" s="34">
        <v>0</v>
      </c>
    </row>
    <row r="1540" spans="2:45" s="1" customFormat="1" ht="14.25" x14ac:dyDescent="0.2">
      <c r="B1540" s="31" t="s">
        <v>4795</v>
      </c>
      <c r="C1540" s="32" t="s">
        <v>4377</v>
      </c>
      <c r="D1540" s="31" t="s">
        <v>4378</v>
      </c>
      <c r="E1540" s="31" t="s">
        <v>13</v>
      </c>
      <c r="F1540" s="31" t="s">
        <v>11</v>
      </c>
      <c r="G1540" s="31" t="s">
        <v>19</v>
      </c>
      <c r="H1540" s="31" t="s">
        <v>20</v>
      </c>
      <c r="I1540" s="31" t="s">
        <v>10</v>
      </c>
      <c r="J1540" s="31" t="s">
        <v>10</v>
      </c>
      <c r="K1540" s="31" t="s">
        <v>4379</v>
      </c>
      <c r="L1540" s="33">
        <v>0</v>
      </c>
      <c r="M1540" s="150">
        <v>132230.76009299999</v>
      </c>
      <c r="N1540" s="34">
        <v>-67029.09</v>
      </c>
      <c r="O1540" s="34">
        <v>0</v>
      </c>
      <c r="P1540" s="30">
        <v>6676.0525153199851</v>
      </c>
      <c r="Q1540" s="35">
        <v>1280.035676</v>
      </c>
      <c r="R1540" s="36">
        <v>0</v>
      </c>
      <c r="S1540" s="36">
        <v>0</v>
      </c>
      <c r="T1540" s="36">
        <v>0</v>
      </c>
      <c r="U1540" s="37">
        <v>0</v>
      </c>
      <c r="V1540" s="38">
        <v>1280.035676</v>
      </c>
      <c r="W1540" s="34">
        <v>7956.0881913199846</v>
      </c>
      <c r="X1540" s="34">
        <v>0</v>
      </c>
      <c r="Y1540" s="33">
        <v>7956.0881913199846</v>
      </c>
      <c r="Z1540" s="144">
        <v>0</v>
      </c>
      <c r="AA1540" s="34">
        <v>0</v>
      </c>
      <c r="AB1540" s="34">
        <v>0</v>
      </c>
      <c r="AC1540" s="34">
        <v>0</v>
      </c>
      <c r="AD1540" s="34">
        <v>0</v>
      </c>
      <c r="AE1540" s="34">
        <v>0</v>
      </c>
      <c r="AF1540" s="34">
        <v>0</v>
      </c>
      <c r="AG1540" s="136">
        <v>0</v>
      </c>
      <c r="AH1540" s="34">
        <v>31735.382422319995</v>
      </c>
      <c r="AI1540" s="34">
        <v>0</v>
      </c>
      <c r="AJ1540" s="34">
        <v>0</v>
      </c>
      <c r="AK1540" s="34">
        <v>0</v>
      </c>
      <c r="AL1540" s="34">
        <v>0</v>
      </c>
      <c r="AM1540" s="34">
        <v>31735.382422319995</v>
      </c>
      <c r="AN1540" s="34">
        <v>31735.382422319995</v>
      </c>
      <c r="AO1540" s="34">
        <v>6676.0525153199851</v>
      </c>
      <c r="AP1540" s="34">
        <v>-25059.32990700001</v>
      </c>
      <c r="AQ1540" s="34">
        <v>31735.382422319992</v>
      </c>
      <c r="AR1540" s="34">
        <v>-67029.09</v>
      </c>
      <c r="AS1540" s="34">
        <v>0</v>
      </c>
    </row>
    <row r="1541" spans="2:45" s="1" customFormat="1" ht="14.25" x14ac:dyDescent="0.2">
      <c r="B1541" s="31" t="s">
        <v>4795</v>
      </c>
      <c r="C1541" s="32" t="s">
        <v>454</v>
      </c>
      <c r="D1541" s="31" t="s">
        <v>455</v>
      </c>
      <c r="E1541" s="31" t="s">
        <v>13</v>
      </c>
      <c r="F1541" s="31" t="s">
        <v>11</v>
      </c>
      <c r="G1541" s="31" t="s">
        <v>19</v>
      </c>
      <c r="H1541" s="31" t="s">
        <v>20</v>
      </c>
      <c r="I1541" s="31" t="s">
        <v>10</v>
      </c>
      <c r="J1541" s="31" t="s">
        <v>10</v>
      </c>
      <c r="K1541" s="31" t="s">
        <v>456</v>
      </c>
      <c r="L1541" s="33">
        <v>0</v>
      </c>
      <c r="M1541" s="150">
        <v>11558.613018</v>
      </c>
      <c r="N1541" s="34">
        <v>-293667</v>
      </c>
      <c r="O1541" s="34">
        <v>98480.461820227836</v>
      </c>
      <c r="P1541" s="30">
        <v>-278619.45855588</v>
      </c>
      <c r="Q1541" s="35">
        <v>1501.4353410000001</v>
      </c>
      <c r="R1541" s="36">
        <v>278619.45855588</v>
      </c>
      <c r="S1541" s="36">
        <v>0</v>
      </c>
      <c r="T1541" s="36">
        <v>83743.117727776116</v>
      </c>
      <c r="U1541" s="37">
        <v>362364.53032501985</v>
      </c>
      <c r="V1541" s="38">
        <v>363865.96566601982</v>
      </c>
      <c r="W1541" s="34">
        <v>363865.96566601982</v>
      </c>
      <c r="X1541" s="34">
        <v>96979.026479227759</v>
      </c>
      <c r="Y1541" s="33">
        <v>266886.93918679206</v>
      </c>
      <c r="Z1541" s="144">
        <v>0</v>
      </c>
      <c r="AA1541" s="34">
        <v>0</v>
      </c>
      <c r="AB1541" s="34">
        <v>0</v>
      </c>
      <c r="AC1541" s="34">
        <v>0</v>
      </c>
      <c r="AD1541" s="34">
        <v>0</v>
      </c>
      <c r="AE1541" s="34">
        <v>0</v>
      </c>
      <c r="AF1541" s="34">
        <v>0</v>
      </c>
      <c r="AG1541" s="136">
        <v>0</v>
      </c>
      <c r="AH1541" s="34">
        <v>3929.92842612</v>
      </c>
      <c r="AI1541" s="34">
        <v>0</v>
      </c>
      <c r="AJ1541" s="34">
        <v>1155.8613018000001</v>
      </c>
      <c r="AK1541" s="34">
        <v>1155.8613018000001</v>
      </c>
      <c r="AL1541" s="34">
        <v>0</v>
      </c>
      <c r="AM1541" s="34">
        <v>2774.0671243199999</v>
      </c>
      <c r="AN1541" s="34">
        <v>2774.0671243199999</v>
      </c>
      <c r="AO1541" s="34">
        <v>-278619.45855588</v>
      </c>
      <c r="AP1541" s="34">
        <v>-282549.38698200003</v>
      </c>
      <c r="AQ1541" s="34">
        <v>3929.9284261200228</v>
      </c>
      <c r="AR1541" s="34">
        <v>-293667</v>
      </c>
      <c r="AS1541" s="34">
        <v>0</v>
      </c>
    </row>
    <row r="1542" spans="2:45" s="1" customFormat="1" ht="14.25" x14ac:dyDescent="0.2">
      <c r="B1542" s="31" t="s">
        <v>4795</v>
      </c>
      <c r="C1542" s="32" t="s">
        <v>2087</v>
      </c>
      <c r="D1542" s="31" t="s">
        <v>2088</v>
      </c>
      <c r="E1542" s="31" t="s">
        <v>13</v>
      </c>
      <c r="F1542" s="31" t="s">
        <v>11</v>
      </c>
      <c r="G1542" s="31" t="s">
        <v>19</v>
      </c>
      <c r="H1542" s="31" t="s">
        <v>20</v>
      </c>
      <c r="I1542" s="31" t="s">
        <v>10</v>
      </c>
      <c r="J1542" s="31" t="s">
        <v>10</v>
      </c>
      <c r="K1542" s="31" t="s">
        <v>2089</v>
      </c>
      <c r="L1542" s="33">
        <v>0</v>
      </c>
      <c r="M1542" s="150">
        <v>40176.904330999998</v>
      </c>
      <c r="N1542" s="34">
        <v>-9613</v>
      </c>
      <c r="O1542" s="34">
        <v>2722.3160337890836</v>
      </c>
      <c r="P1542" s="30">
        <v>-227674.94819646</v>
      </c>
      <c r="Q1542" s="35">
        <v>439.13129300000003</v>
      </c>
      <c r="R1542" s="36">
        <v>227674.94819646</v>
      </c>
      <c r="S1542" s="36">
        <v>0</v>
      </c>
      <c r="T1542" s="36">
        <v>1971.5707146546338</v>
      </c>
      <c r="U1542" s="37">
        <v>229647.75728071007</v>
      </c>
      <c r="V1542" s="38">
        <v>230086.88857371008</v>
      </c>
      <c r="W1542" s="34">
        <v>230086.88857371008</v>
      </c>
      <c r="X1542" s="34">
        <v>2283.18474078906</v>
      </c>
      <c r="Y1542" s="33">
        <v>227803.70383292102</v>
      </c>
      <c r="Z1542" s="144">
        <v>0</v>
      </c>
      <c r="AA1542" s="34">
        <v>0</v>
      </c>
      <c r="AB1542" s="34">
        <v>0</v>
      </c>
      <c r="AC1542" s="34">
        <v>0</v>
      </c>
      <c r="AD1542" s="34">
        <v>0</v>
      </c>
      <c r="AE1542" s="34">
        <v>0</v>
      </c>
      <c r="AF1542" s="34">
        <v>0</v>
      </c>
      <c r="AG1542" s="136">
        <v>0</v>
      </c>
      <c r="AH1542" s="34">
        <v>13660.14747254</v>
      </c>
      <c r="AI1542" s="34">
        <v>0</v>
      </c>
      <c r="AJ1542" s="34">
        <v>4017.6904331000001</v>
      </c>
      <c r="AK1542" s="34">
        <v>4017.6904331000001</v>
      </c>
      <c r="AL1542" s="34">
        <v>0</v>
      </c>
      <c r="AM1542" s="34">
        <v>9642.4570394399998</v>
      </c>
      <c r="AN1542" s="34">
        <v>9642.4570394399998</v>
      </c>
      <c r="AO1542" s="34">
        <v>-227674.94819646</v>
      </c>
      <c r="AP1542" s="34">
        <v>-241335.095669</v>
      </c>
      <c r="AQ1542" s="34">
        <v>13660.147472540004</v>
      </c>
      <c r="AR1542" s="34">
        <v>-9613</v>
      </c>
      <c r="AS1542" s="34">
        <v>0</v>
      </c>
    </row>
    <row r="1543" spans="2:45" s="1" customFormat="1" ht="14.25" x14ac:dyDescent="0.2">
      <c r="B1543" s="31" t="s">
        <v>4795</v>
      </c>
      <c r="C1543" s="32" t="s">
        <v>382</v>
      </c>
      <c r="D1543" s="31" t="s">
        <v>383</v>
      </c>
      <c r="E1543" s="31" t="s">
        <v>13</v>
      </c>
      <c r="F1543" s="31" t="s">
        <v>11</v>
      </c>
      <c r="G1543" s="31" t="s">
        <v>19</v>
      </c>
      <c r="H1543" s="31" t="s">
        <v>20</v>
      </c>
      <c r="I1543" s="31" t="s">
        <v>10</v>
      </c>
      <c r="J1543" s="31" t="s">
        <v>10</v>
      </c>
      <c r="K1543" s="31" t="s">
        <v>384</v>
      </c>
      <c r="L1543" s="33">
        <v>0</v>
      </c>
      <c r="M1543" s="150">
        <v>25383.322194</v>
      </c>
      <c r="N1543" s="34">
        <v>-26751</v>
      </c>
      <c r="O1543" s="34">
        <v>17682.22684528937</v>
      </c>
      <c r="P1543" s="30">
        <v>5224.3195205600005</v>
      </c>
      <c r="Q1543" s="35">
        <v>2918.5652129999999</v>
      </c>
      <c r="R1543" s="36">
        <v>0</v>
      </c>
      <c r="S1543" s="36">
        <v>0</v>
      </c>
      <c r="T1543" s="36">
        <v>8237.3919239042207</v>
      </c>
      <c r="U1543" s="37">
        <v>8237.436344066793</v>
      </c>
      <c r="V1543" s="38">
        <v>11156.001557066793</v>
      </c>
      <c r="W1543" s="34">
        <v>16380.321077626793</v>
      </c>
      <c r="X1543" s="34">
        <v>9539.3421117293692</v>
      </c>
      <c r="Y1543" s="33">
        <v>6840.9789658974241</v>
      </c>
      <c r="Z1543" s="144">
        <v>0</v>
      </c>
      <c r="AA1543" s="34">
        <v>0</v>
      </c>
      <c r="AB1543" s="34">
        <v>0</v>
      </c>
      <c r="AC1543" s="34">
        <v>0</v>
      </c>
      <c r="AD1543" s="34">
        <v>0</v>
      </c>
      <c r="AE1543" s="34">
        <v>0</v>
      </c>
      <c r="AF1543" s="34">
        <v>0</v>
      </c>
      <c r="AG1543" s="136">
        <v>0</v>
      </c>
      <c r="AH1543" s="34">
        <v>6591.9973265600001</v>
      </c>
      <c r="AI1543" s="34">
        <v>0</v>
      </c>
      <c r="AJ1543" s="34">
        <v>500</v>
      </c>
      <c r="AK1543" s="34">
        <v>500</v>
      </c>
      <c r="AL1543" s="34">
        <v>0</v>
      </c>
      <c r="AM1543" s="34">
        <v>6091.9973265600001</v>
      </c>
      <c r="AN1543" s="34">
        <v>6091.9973265600001</v>
      </c>
      <c r="AO1543" s="34">
        <v>5224.3195205600005</v>
      </c>
      <c r="AP1543" s="34">
        <v>-1367.6778059999997</v>
      </c>
      <c r="AQ1543" s="34">
        <v>6591.9973265600001</v>
      </c>
      <c r="AR1543" s="34">
        <v>-26751</v>
      </c>
      <c r="AS1543" s="34">
        <v>0</v>
      </c>
    </row>
    <row r="1544" spans="2:45" s="1" customFormat="1" ht="14.25" x14ac:dyDescent="0.2">
      <c r="B1544" s="31" t="s">
        <v>4795</v>
      </c>
      <c r="C1544" s="32" t="s">
        <v>3515</v>
      </c>
      <c r="D1544" s="31" t="s">
        <v>3516</v>
      </c>
      <c r="E1544" s="31" t="s">
        <v>13</v>
      </c>
      <c r="F1544" s="31" t="s">
        <v>11</v>
      </c>
      <c r="G1544" s="31" t="s">
        <v>19</v>
      </c>
      <c r="H1544" s="31" t="s">
        <v>73</v>
      </c>
      <c r="I1544" s="31" t="s">
        <v>10</v>
      </c>
      <c r="J1544" s="31" t="s">
        <v>10</v>
      </c>
      <c r="K1544" s="31" t="s">
        <v>3517</v>
      </c>
      <c r="L1544" s="33">
        <v>0</v>
      </c>
      <c r="M1544" s="150">
        <v>29481.81956</v>
      </c>
      <c r="N1544" s="34">
        <v>-28332</v>
      </c>
      <c r="O1544" s="34">
        <v>9207.9614309999997</v>
      </c>
      <c r="P1544" s="30">
        <v>-66972.543745600007</v>
      </c>
      <c r="Q1544" s="35">
        <v>2526.5125320000002</v>
      </c>
      <c r="R1544" s="36">
        <v>66972.543745600007</v>
      </c>
      <c r="S1544" s="36">
        <v>0</v>
      </c>
      <c r="T1544" s="36">
        <v>5769.5502012584475</v>
      </c>
      <c r="U1544" s="37">
        <v>72742.486208835166</v>
      </c>
      <c r="V1544" s="38">
        <v>75268.998740835159</v>
      </c>
      <c r="W1544" s="34">
        <v>75268.998740835159</v>
      </c>
      <c r="X1544" s="34">
        <v>6681.4488989999954</v>
      </c>
      <c r="Y1544" s="33">
        <v>68587.549841835164</v>
      </c>
      <c r="Z1544" s="144">
        <v>0</v>
      </c>
      <c r="AA1544" s="34">
        <v>0</v>
      </c>
      <c r="AB1544" s="34">
        <v>0</v>
      </c>
      <c r="AC1544" s="34">
        <v>0</v>
      </c>
      <c r="AD1544" s="34">
        <v>0</v>
      </c>
      <c r="AE1544" s="34">
        <v>0</v>
      </c>
      <c r="AF1544" s="34">
        <v>0</v>
      </c>
      <c r="AG1544" s="136">
        <v>0</v>
      </c>
      <c r="AH1544" s="34">
        <v>7325.6366944000001</v>
      </c>
      <c r="AI1544" s="34">
        <v>0</v>
      </c>
      <c r="AJ1544" s="34">
        <v>250</v>
      </c>
      <c r="AK1544" s="34">
        <v>250</v>
      </c>
      <c r="AL1544" s="34">
        <v>0</v>
      </c>
      <c r="AM1544" s="34">
        <v>7075.6366944000001</v>
      </c>
      <c r="AN1544" s="34">
        <v>7075.6366944000001</v>
      </c>
      <c r="AO1544" s="34">
        <v>-66972.543745600007</v>
      </c>
      <c r="AP1544" s="34">
        <v>-74298.180440000011</v>
      </c>
      <c r="AQ1544" s="34">
        <v>7325.6366944000038</v>
      </c>
      <c r="AR1544" s="34">
        <v>-28332</v>
      </c>
      <c r="AS1544" s="34">
        <v>0</v>
      </c>
    </row>
    <row r="1545" spans="2:45" s="1" customFormat="1" ht="14.25" x14ac:dyDescent="0.2">
      <c r="B1545" s="31" t="s">
        <v>4795</v>
      </c>
      <c r="C1545" s="32" t="s">
        <v>2470</v>
      </c>
      <c r="D1545" s="31" t="s">
        <v>2471</v>
      </c>
      <c r="E1545" s="31" t="s">
        <v>13</v>
      </c>
      <c r="F1545" s="31" t="s">
        <v>11</v>
      </c>
      <c r="G1545" s="31" t="s">
        <v>19</v>
      </c>
      <c r="H1545" s="31" t="s">
        <v>73</v>
      </c>
      <c r="I1545" s="31" t="s">
        <v>10</v>
      </c>
      <c r="J1545" s="31" t="s">
        <v>10</v>
      </c>
      <c r="K1545" s="31" t="s">
        <v>2472</v>
      </c>
      <c r="L1545" s="33">
        <v>0</v>
      </c>
      <c r="M1545" s="150">
        <v>10357.978633999999</v>
      </c>
      <c r="N1545" s="34">
        <v>-22847</v>
      </c>
      <c r="O1545" s="34">
        <v>7446.7035422999979</v>
      </c>
      <c r="P1545" s="30">
        <v>-8764.6213660000012</v>
      </c>
      <c r="Q1545" s="35">
        <v>519.19205999999997</v>
      </c>
      <c r="R1545" s="36">
        <v>8764.6213660000012</v>
      </c>
      <c r="S1545" s="36">
        <v>0</v>
      </c>
      <c r="T1545" s="36">
        <v>5982.0296272723372</v>
      </c>
      <c r="U1545" s="37">
        <v>14746.730514635479</v>
      </c>
      <c r="V1545" s="38">
        <v>15265.922574635479</v>
      </c>
      <c r="W1545" s="34">
        <v>15265.922574635479</v>
      </c>
      <c r="X1545" s="34">
        <v>6927.5114823000004</v>
      </c>
      <c r="Y1545" s="33">
        <v>8338.4110923354783</v>
      </c>
      <c r="Z1545" s="144">
        <v>0</v>
      </c>
      <c r="AA1545" s="34">
        <v>0</v>
      </c>
      <c r="AB1545" s="34">
        <v>0</v>
      </c>
      <c r="AC1545" s="34">
        <v>0</v>
      </c>
      <c r="AD1545" s="34">
        <v>0</v>
      </c>
      <c r="AE1545" s="34">
        <v>0</v>
      </c>
      <c r="AF1545" s="34">
        <v>0</v>
      </c>
      <c r="AG1545" s="136">
        <v>3588</v>
      </c>
      <c r="AH1545" s="34">
        <v>3724.4</v>
      </c>
      <c r="AI1545" s="34">
        <v>0</v>
      </c>
      <c r="AJ1545" s="34">
        <v>136.4</v>
      </c>
      <c r="AK1545" s="34">
        <v>136.4</v>
      </c>
      <c r="AL1545" s="34">
        <v>3588</v>
      </c>
      <c r="AM1545" s="34">
        <v>3588</v>
      </c>
      <c r="AN1545" s="34">
        <v>0</v>
      </c>
      <c r="AO1545" s="34">
        <v>-8764.6213660000012</v>
      </c>
      <c r="AP1545" s="34">
        <v>-8901.0213660000009</v>
      </c>
      <c r="AQ1545" s="34">
        <v>136.39999999999964</v>
      </c>
      <c r="AR1545" s="34">
        <v>-22847</v>
      </c>
      <c r="AS1545" s="34">
        <v>0</v>
      </c>
    </row>
    <row r="1546" spans="2:45" s="1" customFormat="1" ht="14.25" x14ac:dyDescent="0.2">
      <c r="B1546" s="31" t="s">
        <v>4795</v>
      </c>
      <c r="C1546" s="32" t="s">
        <v>529</v>
      </c>
      <c r="D1546" s="31" t="s">
        <v>530</v>
      </c>
      <c r="E1546" s="31" t="s">
        <v>13</v>
      </c>
      <c r="F1546" s="31" t="s">
        <v>11</v>
      </c>
      <c r="G1546" s="31" t="s">
        <v>19</v>
      </c>
      <c r="H1546" s="31" t="s">
        <v>73</v>
      </c>
      <c r="I1546" s="31" t="s">
        <v>10</v>
      </c>
      <c r="J1546" s="31" t="s">
        <v>10</v>
      </c>
      <c r="K1546" s="31" t="s">
        <v>531</v>
      </c>
      <c r="L1546" s="33">
        <v>0</v>
      </c>
      <c r="M1546" s="150">
        <v>15622.613893</v>
      </c>
      <c r="N1546" s="34">
        <v>-18113</v>
      </c>
      <c r="O1546" s="34">
        <v>12035.667484926827</v>
      </c>
      <c r="P1546" s="30">
        <v>96744.187892999995</v>
      </c>
      <c r="Q1546" s="35">
        <v>520.89022499999999</v>
      </c>
      <c r="R1546" s="36">
        <v>0</v>
      </c>
      <c r="S1546" s="36">
        <v>0</v>
      </c>
      <c r="T1546" s="36">
        <v>0</v>
      </c>
      <c r="U1546" s="37">
        <v>0</v>
      </c>
      <c r="V1546" s="38">
        <v>520.89022499999999</v>
      </c>
      <c r="W1546" s="34">
        <v>97265.07811799999</v>
      </c>
      <c r="X1546" s="34">
        <v>0</v>
      </c>
      <c r="Y1546" s="33">
        <v>97265.07811799999</v>
      </c>
      <c r="Z1546" s="144">
        <v>0</v>
      </c>
      <c r="AA1546" s="34">
        <v>0</v>
      </c>
      <c r="AB1546" s="34">
        <v>0</v>
      </c>
      <c r="AC1546" s="34">
        <v>0</v>
      </c>
      <c r="AD1546" s="34">
        <v>0</v>
      </c>
      <c r="AE1546" s="34">
        <v>0</v>
      </c>
      <c r="AF1546" s="34">
        <v>0</v>
      </c>
      <c r="AG1546" s="136">
        <v>105550</v>
      </c>
      <c r="AH1546" s="34">
        <v>106034.57399999999</v>
      </c>
      <c r="AI1546" s="34">
        <v>0</v>
      </c>
      <c r="AJ1546" s="34">
        <v>484.57400000000001</v>
      </c>
      <c r="AK1546" s="34">
        <v>484.57400000000001</v>
      </c>
      <c r="AL1546" s="34">
        <v>105550</v>
      </c>
      <c r="AM1546" s="34">
        <v>105550</v>
      </c>
      <c r="AN1546" s="34">
        <v>0</v>
      </c>
      <c r="AO1546" s="34">
        <v>96744.187892999995</v>
      </c>
      <c r="AP1546" s="34">
        <v>96259.613893000002</v>
      </c>
      <c r="AQ1546" s="34">
        <v>484.57399999999325</v>
      </c>
      <c r="AR1546" s="34">
        <v>-18113</v>
      </c>
      <c r="AS1546" s="34">
        <v>0</v>
      </c>
    </row>
    <row r="1547" spans="2:45" s="1" customFormat="1" ht="14.25" x14ac:dyDescent="0.2">
      <c r="B1547" s="31" t="s">
        <v>4795</v>
      </c>
      <c r="C1547" s="32" t="s">
        <v>4206</v>
      </c>
      <c r="D1547" s="31" t="s">
        <v>4207</v>
      </c>
      <c r="E1547" s="31" t="s">
        <v>13</v>
      </c>
      <c r="F1547" s="31" t="s">
        <v>11</v>
      </c>
      <c r="G1547" s="31" t="s">
        <v>19</v>
      </c>
      <c r="H1547" s="31" t="s">
        <v>73</v>
      </c>
      <c r="I1547" s="31" t="s">
        <v>10</v>
      </c>
      <c r="J1547" s="31" t="s">
        <v>10</v>
      </c>
      <c r="K1547" s="31" t="s">
        <v>4208</v>
      </c>
      <c r="L1547" s="33">
        <v>0</v>
      </c>
      <c r="M1547" s="150">
        <v>13639.714026</v>
      </c>
      <c r="N1547" s="34">
        <v>-11858</v>
      </c>
      <c r="O1547" s="34">
        <v>8635.887770370955</v>
      </c>
      <c r="P1547" s="30">
        <v>18989.685428600002</v>
      </c>
      <c r="Q1547" s="35">
        <v>1606.4904959999999</v>
      </c>
      <c r="R1547" s="36">
        <v>0</v>
      </c>
      <c r="S1547" s="36">
        <v>0</v>
      </c>
      <c r="T1547" s="36">
        <v>0</v>
      </c>
      <c r="U1547" s="37">
        <v>0</v>
      </c>
      <c r="V1547" s="38">
        <v>1606.4904959999999</v>
      </c>
      <c r="W1547" s="34">
        <v>20596.1759246</v>
      </c>
      <c r="X1547" s="34">
        <v>0</v>
      </c>
      <c r="Y1547" s="33">
        <v>20596.1759246</v>
      </c>
      <c r="Z1547" s="144">
        <v>0</v>
      </c>
      <c r="AA1547" s="34">
        <v>0</v>
      </c>
      <c r="AB1547" s="34">
        <v>0</v>
      </c>
      <c r="AC1547" s="34">
        <v>0</v>
      </c>
      <c r="AD1547" s="34">
        <v>0</v>
      </c>
      <c r="AE1547" s="34">
        <v>0</v>
      </c>
      <c r="AF1547" s="34">
        <v>0</v>
      </c>
      <c r="AG1547" s="136">
        <v>40057</v>
      </c>
      <c r="AH1547" s="34">
        <v>41420.9714026</v>
      </c>
      <c r="AI1547" s="34">
        <v>0</v>
      </c>
      <c r="AJ1547" s="34">
        <v>1363.9714026000001</v>
      </c>
      <c r="AK1547" s="34">
        <v>1363.9714026000001</v>
      </c>
      <c r="AL1547" s="34">
        <v>40057</v>
      </c>
      <c r="AM1547" s="34">
        <v>40057</v>
      </c>
      <c r="AN1547" s="34">
        <v>0</v>
      </c>
      <c r="AO1547" s="34">
        <v>18989.685428600002</v>
      </c>
      <c r="AP1547" s="34">
        <v>17625.714026000001</v>
      </c>
      <c r="AQ1547" s="34">
        <v>1363.9714026000001</v>
      </c>
      <c r="AR1547" s="34">
        <v>-11858</v>
      </c>
      <c r="AS1547" s="34">
        <v>0</v>
      </c>
    </row>
    <row r="1548" spans="2:45" s="1" customFormat="1" ht="14.25" x14ac:dyDescent="0.2">
      <c r="B1548" s="31" t="s">
        <v>4795</v>
      </c>
      <c r="C1548" s="32" t="s">
        <v>4635</v>
      </c>
      <c r="D1548" s="31" t="s">
        <v>4636</v>
      </c>
      <c r="E1548" s="31" t="s">
        <v>13</v>
      </c>
      <c r="F1548" s="31" t="s">
        <v>11</v>
      </c>
      <c r="G1548" s="31" t="s">
        <v>19</v>
      </c>
      <c r="H1548" s="31" t="s">
        <v>73</v>
      </c>
      <c r="I1548" s="31" t="s">
        <v>10</v>
      </c>
      <c r="J1548" s="31" t="s">
        <v>10</v>
      </c>
      <c r="K1548" s="31" t="s">
        <v>4637</v>
      </c>
      <c r="L1548" s="33">
        <v>0</v>
      </c>
      <c r="M1548" s="150">
        <v>50883.294342000001</v>
      </c>
      <c r="N1548" s="34">
        <v>-122903</v>
      </c>
      <c r="O1548" s="34">
        <v>33933.720953042408</v>
      </c>
      <c r="P1548" s="30">
        <v>23827.294342000008</v>
      </c>
      <c r="Q1548" s="35">
        <v>3570.3270120000002</v>
      </c>
      <c r="R1548" s="36">
        <v>0</v>
      </c>
      <c r="S1548" s="36">
        <v>0</v>
      </c>
      <c r="T1548" s="36">
        <v>5644.0384903257063</v>
      </c>
      <c r="U1548" s="37">
        <v>5644.068925821507</v>
      </c>
      <c r="V1548" s="38">
        <v>9214.3959378215077</v>
      </c>
      <c r="W1548" s="34">
        <v>33041.690279821516</v>
      </c>
      <c r="X1548" s="34">
        <v>6536.099599042398</v>
      </c>
      <c r="Y1548" s="33">
        <v>26505.590680779118</v>
      </c>
      <c r="Z1548" s="144">
        <v>0</v>
      </c>
      <c r="AA1548" s="34">
        <v>0</v>
      </c>
      <c r="AB1548" s="34">
        <v>0</v>
      </c>
      <c r="AC1548" s="34">
        <v>0</v>
      </c>
      <c r="AD1548" s="34">
        <v>0</v>
      </c>
      <c r="AE1548" s="34">
        <v>0</v>
      </c>
      <c r="AF1548" s="34">
        <v>0</v>
      </c>
      <c r="AG1548" s="136">
        <v>95847</v>
      </c>
      <c r="AH1548" s="34">
        <v>95847</v>
      </c>
      <c r="AI1548" s="34">
        <v>7791</v>
      </c>
      <c r="AJ1548" s="34">
        <v>7791</v>
      </c>
      <c r="AK1548" s="34">
        <v>0</v>
      </c>
      <c r="AL1548" s="34">
        <v>88056</v>
      </c>
      <c r="AM1548" s="34">
        <v>88056</v>
      </c>
      <c r="AN1548" s="34">
        <v>0</v>
      </c>
      <c r="AO1548" s="34">
        <v>23827.294342000008</v>
      </c>
      <c r="AP1548" s="34">
        <v>23827.294342000008</v>
      </c>
      <c r="AQ1548" s="34">
        <v>0</v>
      </c>
      <c r="AR1548" s="34">
        <v>-122903</v>
      </c>
      <c r="AS1548" s="34">
        <v>0</v>
      </c>
    </row>
    <row r="1549" spans="2:45" s="1" customFormat="1" ht="14.25" x14ac:dyDescent="0.2">
      <c r="B1549" s="31" t="s">
        <v>4795</v>
      </c>
      <c r="C1549" s="32" t="s">
        <v>3832</v>
      </c>
      <c r="D1549" s="31" t="s">
        <v>3833</v>
      </c>
      <c r="E1549" s="31" t="s">
        <v>13</v>
      </c>
      <c r="F1549" s="31" t="s">
        <v>11</v>
      </c>
      <c r="G1549" s="31" t="s">
        <v>19</v>
      </c>
      <c r="H1549" s="31" t="s">
        <v>73</v>
      </c>
      <c r="I1549" s="31" t="s">
        <v>10</v>
      </c>
      <c r="J1549" s="31" t="s">
        <v>10</v>
      </c>
      <c r="K1549" s="31" t="s">
        <v>3834</v>
      </c>
      <c r="L1549" s="33">
        <v>0</v>
      </c>
      <c r="M1549" s="150">
        <v>26583.059023000002</v>
      </c>
      <c r="N1549" s="34">
        <v>70980</v>
      </c>
      <c r="O1549" s="34">
        <v>0</v>
      </c>
      <c r="P1549" s="30">
        <v>90739.993188520006</v>
      </c>
      <c r="Q1549" s="35">
        <v>1646.6245739999999</v>
      </c>
      <c r="R1549" s="36">
        <v>0</v>
      </c>
      <c r="S1549" s="36">
        <v>0</v>
      </c>
      <c r="T1549" s="36">
        <v>0</v>
      </c>
      <c r="U1549" s="37">
        <v>0</v>
      </c>
      <c r="V1549" s="38">
        <v>1646.6245739999999</v>
      </c>
      <c r="W1549" s="34">
        <v>92386.617762520007</v>
      </c>
      <c r="X1549" s="34">
        <v>0</v>
      </c>
      <c r="Y1549" s="33">
        <v>92386.617762520007</v>
      </c>
      <c r="Z1549" s="144">
        <v>0</v>
      </c>
      <c r="AA1549" s="34">
        <v>0</v>
      </c>
      <c r="AB1549" s="34">
        <v>0</v>
      </c>
      <c r="AC1549" s="34">
        <v>0</v>
      </c>
      <c r="AD1549" s="34">
        <v>0</v>
      </c>
      <c r="AE1549" s="34">
        <v>0</v>
      </c>
      <c r="AF1549" s="34">
        <v>0</v>
      </c>
      <c r="AG1549" s="136">
        <v>1000</v>
      </c>
      <c r="AH1549" s="34">
        <v>6379.9341655200005</v>
      </c>
      <c r="AI1549" s="34">
        <v>0</v>
      </c>
      <c r="AJ1549" s="34">
        <v>0</v>
      </c>
      <c r="AK1549" s="34">
        <v>0</v>
      </c>
      <c r="AL1549" s="34">
        <v>1000</v>
      </c>
      <c r="AM1549" s="34">
        <v>6379.9341655200005</v>
      </c>
      <c r="AN1549" s="34">
        <v>5379.9341655200005</v>
      </c>
      <c r="AO1549" s="34">
        <v>90739.993188520006</v>
      </c>
      <c r="AP1549" s="34">
        <v>85360.059023000009</v>
      </c>
      <c r="AQ1549" s="34">
        <v>5379.9341655199969</v>
      </c>
      <c r="AR1549" s="34">
        <v>70980</v>
      </c>
      <c r="AS1549" s="34">
        <v>0</v>
      </c>
    </row>
    <row r="1550" spans="2:45" s="1" customFormat="1" ht="14.25" x14ac:dyDescent="0.2">
      <c r="B1550" s="31" t="s">
        <v>4795</v>
      </c>
      <c r="C1550" s="32" t="s">
        <v>3105</v>
      </c>
      <c r="D1550" s="31" t="s">
        <v>3106</v>
      </c>
      <c r="E1550" s="31" t="s">
        <v>13</v>
      </c>
      <c r="F1550" s="31" t="s">
        <v>11</v>
      </c>
      <c r="G1550" s="31" t="s">
        <v>19</v>
      </c>
      <c r="H1550" s="31" t="s">
        <v>73</v>
      </c>
      <c r="I1550" s="31" t="s">
        <v>10</v>
      </c>
      <c r="J1550" s="31" t="s">
        <v>10</v>
      </c>
      <c r="K1550" s="31" t="s">
        <v>3107</v>
      </c>
      <c r="L1550" s="33">
        <v>0</v>
      </c>
      <c r="M1550" s="150">
        <v>397252.73670399998</v>
      </c>
      <c r="N1550" s="34">
        <v>-171382</v>
      </c>
      <c r="O1550" s="34">
        <v>123734.90699530102</v>
      </c>
      <c r="P1550" s="30">
        <v>346478.66718335997</v>
      </c>
      <c r="Q1550" s="35">
        <v>8266.6568019999995</v>
      </c>
      <c r="R1550" s="36">
        <v>0</v>
      </c>
      <c r="S1550" s="36">
        <v>0</v>
      </c>
      <c r="T1550" s="36">
        <v>0</v>
      </c>
      <c r="U1550" s="37">
        <v>0</v>
      </c>
      <c r="V1550" s="38">
        <v>8266.6568019999995</v>
      </c>
      <c r="W1550" s="34">
        <v>354745.32398535998</v>
      </c>
      <c r="X1550" s="34">
        <v>0</v>
      </c>
      <c r="Y1550" s="33">
        <v>354745.32398535998</v>
      </c>
      <c r="Z1550" s="144">
        <v>0</v>
      </c>
      <c r="AA1550" s="34">
        <v>0</v>
      </c>
      <c r="AB1550" s="34">
        <v>0</v>
      </c>
      <c r="AC1550" s="34">
        <v>0</v>
      </c>
      <c r="AD1550" s="34">
        <v>0</v>
      </c>
      <c r="AE1550" s="34">
        <v>0</v>
      </c>
      <c r="AF1550" s="34">
        <v>0</v>
      </c>
      <c r="AG1550" s="136">
        <v>0</v>
      </c>
      <c r="AH1550" s="34">
        <v>135065.93047935999</v>
      </c>
      <c r="AI1550" s="34">
        <v>0</v>
      </c>
      <c r="AJ1550" s="34">
        <v>39725.273670399998</v>
      </c>
      <c r="AK1550" s="34">
        <v>39725.273670399998</v>
      </c>
      <c r="AL1550" s="34">
        <v>0</v>
      </c>
      <c r="AM1550" s="34">
        <v>95340.65680895999</v>
      </c>
      <c r="AN1550" s="34">
        <v>95340.65680895999</v>
      </c>
      <c r="AO1550" s="34">
        <v>346478.66718335997</v>
      </c>
      <c r="AP1550" s="34">
        <v>211412.73670399995</v>
      </c>
      <c r="AQ1550" s="34">
        <v>135065.93047935999</v>
      </c>
      <c r="AR1550" s="34">
        <v>-171382</v>
      </c>
      <c r="AS1550" s="34">
        <v>0</v>
      </c>
    </row>
    <row r="1551" spans="2:45" s="1" customFormat="1" ht="14.25" x14ac:dyDescent="0.2">
      <c r="B1551" s="31" t="s">
        <v>4795</v>
      </c>
      <c r="C1551" s="32" t="s">
        <v>2893</v>
      </c>
      <c r="D1551" s="31" t="s">
        <v>2894</v>
      </c>
      <c r="E1551" s="31" t="s">
        <v>13</v>
      </c>
      <c r="F1551" s="31" t="s">
        <v>11</v>
      </c>
      <c r="G1551" s="31" t="s">
        <v>19</v>
      </c>
      <c r="H1551" s="31" t="s">
        <v>73</v>
      </c>
      <c r="I1551" s="31" t="s">
        <v>10</v>
      </c>
      <c r="J1551" s="31" t="s">
        <v>10</v>
      </c>
      <c r="K1551" s="31" t="s">
        <v>2895</v>
      </c>
      <c r="L1551" s="33">
        <v>0</v>
      </c>
      <c r="M1551" s="150">
        <v>21.311575999999999</v>
      </c>
      <c r="N1551" s="34">
        <v>-258</v>
      </c>
      <c r="O1551" s="34">
        <v>83.898242013169167</v>
      </c>
      <c r="P1551" s="30">
        <v>-229.44248816000001</v>
      </c>
      <c r="Q1551" s="35">
        <v>0</v>
      </c>
      <c r="R1551" s="36">
        <v>229.44248816000001</v>
      </c>
      <c r="S1551" s="36">
        <v>0</v>
      </c>
      <c r="T1551" s="36">
        <v>72.447627215222354</v>
      </c>
      <c r="U1551" s="37">
        <v>301.89174331864518</v>
      </c>
      <c r="V1551" s="38">
        <v>301.89174331864518</v>
      </c>
      <c r="W1551" s="34">
        <v>301.89174331864518</v>
      </c>
      <c r="X1551" s="34">
        <v>83.898242013169124</v>
      </c>
      <c r="Y1551" s="33">
        <v>217.99350130547606</v>
      </c>
      <c r="Z1551" s="144">
        <v>0</v>
      </c>
      <c r="AA1551" s="34">
        <v>0</v>
      </c>
      <c r="AB1551" s="34">
        <v>0</v>
      </c>
      <c r="AC1551" s="34">
        <v>0</v>
      </c>
      <c r="AD1551" s="34">
        <v>0</v>
      </c>
      <c r="AE1551" s="34">
        <v>0</v>
      </c>
      <c r="AF1551" s="34">
        <v>0</v>
      </c>
      <c r="AG1551" s="136">
        <v>0</v>
      </c>
      <c r="AH1551" s="34">
        <v>7.2459358399999996</v>
      </c>
      <c r="AI1551" s="34">
        <v>0</v>
      </c>
      <c r="AJ1551" s="34">
        <v>2.1311575999999999</v>
      </c>
      <c r="AK1551" s="34">
        <v>2.1311575999999999</v>
      </c>
      <c r="AL1551" s="34">
        <v>0</v>
      </c>
      <c r="AM1551" s="34">
        <v>5.1147782399999997</v>
      </c>
      <c r="AN1551" s="34">
        <v>5.1147782399999997</v>
      </c>
      <c r="AO1551" s="34">
        <v>-229.44248816000001</v>
      </c>
      <c r="AP1551" s="34">
        <v>-236.688424</v>
      </c>
      <c r="AQ1551" s="34">
        <v>7.2459358399999871</v>
      </c>
      <c r="AR1551" s="34">
        <v>-258</v>
      </c>
      <c r="AS1551" s="34">
        <v>0</v>
      </c>
    </row>
    <row r="1552" spans="2:45" s="1" customFormat="1" ht="14.25" x14ac:dyDescent="0.2">
      <c r="B1552" s="31" t="s">
        <v>4795</v>
      </c>
      <c r="C1552" s="32" t="s">
        <v>1716</v>
      </c>
      <c r="D1552" s="31" t="s">
        <v>1717</v>
      </c>
      <c r="E1552" s="31" t="s">
        <v>13</v>
      </c>
      <c r="F1552" s="31" t="s">
        <v>11</v>
      </c>
      <c r="G1552" s="31" t="s">
        <v>19</v>
      </c>
      <c r="H1552" s="31" t="s">
        <v>73</v>
      </c>
      <c r="I1552" s="31" t="s">
        <v>10</v>
      </c>
      <c r="J1552" s="31" t="s">
        <v>10</v>
      </c>
      <c r="K1552" s="31" t="s">
        <v>1718</v>
      </c>
      <c r="L1552" s="33">
        <v>0</v>
      </c>
      <c r="M1552" s="150">
        <v>84609.812518999999</v>
      </c>
      <c r="N1552" s="34">
        <v>-111924</v>
      </c>
      <c r="O1552" s="34">
        <v>35057.018913705971</v>
      </c>
      <c r="P1552" s="30">
        <v>-957.83247644000221</v>
      </c>
      <c r="Q1552" s="35">
        <v>8406.9768839999997</v>
      </c>
      <c r="R1552" s="36">
        <v>957.83247644000221</v>
      </c>
      <c r="S1552" s="36">
        <v>0</v>
      </c>
      <c r="T1552" s="36">
        <v>23012.78625045668</v>
      </c>
      <c r="U1552" s="37">
        <v>23970.747988535637</v>
      </c>
      <c r="V1552" s="38">
        <v>32377.724872535637</v>
      </c>
      <c r="W1552" s="34">
        <v>32377.724872535637</v>
      </c>
      <c r="X1552" s="34">
        <v>26650.042029705972</v>
      </c>
      <c r="Y1552" s="33">
        <v>5727.6828428296649</v>
      </c>
      <c r="Z1552" s="144">
        <v>0</v>
      </c>
      <c r="AA1552" s="34">
        <v>0</v>
      </c>
      <c r="AB1552" s="34">
        <v>0</v>
      </c>
      <c r="AC1552" s="34">
        <v>0</v>
      </c>
      <c r="AD1552" s="34">
        <v>0</v>
      </c>
      <c r="AE1552" s="34">
        <v>0</v>
      </c>
      <c r="AF1552" s="34">
        <v>0</v>
      </c>
      <c r="AG1552" s="136">
        <v>0</v>
      </c>
      <c r="AH1552" s="34">
        <v>26356.355004559999</v>
      </c>
      <c r="AI1552" s="34">
        <v>0</v>
      </c>
      <c r="AJ1552" s="34">
        <v>6050</v>
      </c>
      <c r="AK1552" s="34">
        <v>6050</v>
      </c>
      <c r="AL1552" s="34">
        <v>0</v>
      </c>
      <c r="AM1552" s="34">
        <v>20306.355004559999</v>
      </c>
      <c r="AN1552" s="34">
        <v>20306.355004559999</v>
      </c>
      <c r="AO1552" s="34">
        <v>-957.83247644000221</v>
      </c>
      <c r="AP1552" s="34">
        <v>-27314.187481000001</v>
      </c>
      <c r="AQ1552" s="34">
        <v>26356.355004559999</v>
      </c>
      <c r="AR1552" s="34">
        <v>-111924</v>
      </c>
      <c r="AS1552" s="34">
        <v>0</v>
      </c>
    </row>
    <row r="1553" spans="2:45" s="1" customFormat="1" ht="14.25" x14ac:dyDescent="0.2">
      <c r="B1553" s="31" t="s">
        <v>4795</v>
      </c>
      <c r="C1553" s="32" t="s">
        <v>1553</v>
      </c>
      <c r="D1553" s="31" t="s">
        <v>1554</v>
      </c>
      <c r="E1553" s="31" t="s">
        <v>13</v>
      </c>
      <c r="F1553" s="31" t="s">
        <v>11</v>
      </c>
      <c r="G1553" s="31" t="s">
        <v>19</v>
      </c>
      <c r="H1553" s="31" t="s">
        <v>73</v>
      </c>
      <c r="I1553" s="31" t="s">
        <v>10</v>
      </c>
      <c r="J1553" s="31" t="s">
        <v>10</v>
      </c>
      <c r="K1553" s="31" t="s">
        <v>1555</v>
      </c>
      <c r="L1553" s="33">
        <v>0</v>
      </c>
      <c r="M1553" s="150">
        <v>21645.47572197175</v>
      </c>
      <c r="N1553" s="34">
        <v>0</v>
      </c>
      <c r="O1553" s="34">
        <v>0</v>
      </c>
      <c r="P1553" s="30">
        <v>0</v>
      </c>
      <c r="Q1553" s="35">
        <v>1803.6671160000001</v>
      </c>
      <c r="R1553" s="36">
        <v>0</v>
      </c>
      <c r="S1553" s="36">
        <v>0</v>
      </c>
      <c r="T1553" s="36">
        <v>0</v>
      </c>
      <c r="U1553" s="37">
        <v>0</v>
      </c>
      <c r="V1553" s="38">
        <v>1803.6671160000001</v>
      </c>
      <c r="W1553" s="34">
        <v>1803.6671160000001</v>
      </c>
      <c r="X1553" s="34">
        <v>0</v>
      </c>
      <c r="Y1553" s="33">
        <v>1803.6671160000001</v>
      </c>
      <c r="Z1553" s="144">
        <v>0</v>
      </c>
      <c r="AA1553" s="34">
        <v>0</v>
      </c>
      <c r="AB1553" s="34">
        <v>0</v>
      </c>
      <c r="AC1553" s="34">
        <v>0</v>
      </c>
      <c r="AD1553" s="34">
        <v>0</v>
      </c>
      <c r="AE1553" s="34">
        <v>0</v>
      </c>
      <c r="AF1553" s="34">
        <v>0</v>
      </c>
      <c r="AG1553" s="136">
        <v>0</v>
      </c>
      <c r="AH1553" s="34">
        <v>0</v>
      </c>
      <c r="AI1553" s="34">
        <v>0</v>
      </c>
      <c r="AJ1553" s="34">
        <v>0</v>
      </c>
      <c r="AK1553" s="34">
        <v>0</v>
      </c>
      <c r="AL1553" s="34">
        <v>0</v>
      </c>
      <c r="AM1553" s="34">
        <v>0</v>
      </c>
      <c r="AN1553" s="34">
        <v>0</v>
      </c>
      <c r="AO1553" s="34">
        <v>0</v>
      </c>
      <c r="AP1553" s="34">
        <v>0</v>
      </c>
      <c r="AQ1553" s="34">
        <v>0</v>
      </c>
      <c r="AR1553" s="34">
        <v>0</v>
      </c>
      <c r="AS1553" s="34">
        <v>0</v>
      </c>
    </row>
    <row r="1554" spans="2:45" s="1" customFormat="1" ht="14.25" x14ac:dyDescent="0.2">
      <c r="B1554" s="31" t="s">
        <v>4795</v>
      </c>
      <c r="C1554" s="32" t="s">
        <v>3239</v>
      </c>
      <c r="D1554" s="31" t="s">
        <v>3240</v>
      </c>
      <c r="E1554" s="31" t="s">
        <v>13</v>
      </c>
      <c r="F1554" s="31" t="s">
        <v>11</v>
      </c>
      <c r="G1554" s="31" t="s">
        <v>19</v>
      </c>
      <c r="H1554" s="31" t="s">
        <v>73</v>
      </c>
      <c r="I1554" s="31" t="s">
        <v>10</v>
      </c>
      <c r="J1554" s="31" t="s">
        <v>10</v>
      </c>
      <c r="K1554" s="31" t="s">
        <v>3241</v>
      </c>
      <c r="L1554" s="33">
        <v>0</v>
      </c>
      <c r="M1554" s="150">
        <v>3735.8873389999999</v>
      </c>
      <c r="N1554" s="34">
        <v>-255.18</v>
      </c>
      <c r="O1554" s="34">
        <v>83.672366968954975</v>
      </c>
      <c r="P1554" s="30">
        <v>-5059.2926609999995</v>
      </c>
      <c r="Q1554" s="35">
        <v>0</v>
      </c>
      <c r="R1554" s="36">
        <v>5059.2926609999995</v>
      </c>
      <c r="S1554" s="36">
        <v>0</v>
      </c>
      <c r="T1554" s="36">
        <v>72.252580088991635</v>
      </c>
      <c r="U1554" s="37">
        <v>5131.5729129632873</v>
      </c>
      <c r="V1554" s="38">
        <v>5131.5729129632873</v>
      </c>
      <c r="W1554" s="34">
        <v>5131.5729129632873</v>
      </c>
      <c r="X1554" s="34">
        <v>83.67236696895543</v>
      </c>
      <c r="Y1554" s="33">
        <v>5047.9005459943319</v>
      </c>
      <c r="Z1554" s="144">
        <v>0</v>
      </c>
      <c r="AA1554" s="34">
        <v>0</v>
      </c>
      <c r="AB1554" s="34">
        <v>0</v>
      </c>
      <c r="AC1554" s="34">
        <v>0</v>
      </c>
      <c r="AD1554" s="34">
        <v>0</v>
      </c>
      <c r="AE1554" s="34">
        <v>0</v>
      </c>
      <c r="AF1554" s="34">
        <v>0</v>
      </c>
      <c r="AG1554" s="136">
        <v>10409</v>
      </c>
      <c r="AH1554" s="34">
        <v>10409</v>
      </c>
      <c r="AI1554" s="34">
        <v>0</v>
      </c>
      <c r="AJ1554" s="34">
        <v>0</v>
      </c>
      <c r="AK1554" s="34">
        <v>0</v>
      </c>
      <c r="AL1554" s="34">
        <v>10409</v>
      </c>
      <c r="AM1554" s="34">
        <v>10409</v>
      </c>
      <c r="AN1554" s="34">
        <v>0</v>
      </c>
      <c r="AO1554" s="34">
        <v>-5059.2926609999995</v>
      </c>
      <c r="AP1554" s="34">
        <v>-5059.2926609999995</v>
      </c>
      <c r="AQ1554" s="34">
        <v>0</v>
      </c>
      <c r="AR1554" s="34">
        <v>-255.18</v>
      </c>
      <c r="AS1554" s="34">
        <v>0</v>
      </c>
    </row>
    <row r="1555" spans="2:45" s="1" customFormat="1" ht="14.25" x14ac:dyDescent="0.2">
      <c r="B1555" s="31" t="s">
        <v>4795</v>
      </c>
      <c r="C1555" s="32" t="s">
        <v>3560</v>
      </c>
      <c r="D1555" s="31" t="s">
        <v>3561</v>
      </c>
      <c r="E1555" s="31" t="s">
        <v>13</v>
      </c>
      <c r="F1555" s="31" t="s">
        <v>11</v>
      </c>
      <c r="G1555" s="31" t="s">
        <v>19</v>
      </c>
      <c r="H1555" s="31" t="s">
        <v>73</v>
      </c>
      <c r="I1555" s="31" t="s">
        <v>10</v>
      </c>
      <c r="J1555" s="31" t="s">
        <v>10</v>
      </c>
      <c r="K1555" s="31" t="s">
        <v>3562</v>
      </c>
      <c r="L1555" s="33">
        <v>0</v>
      </c>
      <c r="M1555" s="150">
        <v>9886.9220920000007</v>
      </c>
      <c r="N1555" s="34">
        <v>-2499</v>
      </c>
      <c r="O1555" s="34">
        <v>2412.970624</v>
      </c>
      <c r="P1555" s="30">
        <v>9760.783394080001</v>
      </c>
      <c r="Q1555" s="35">
        <v>480.09392700000001</v>
      </c>
      <c r="R1555" s="36">
        <v>0</v>
      </c>
      <c r="S1555" s="36">
        <v>0</v>
      </c>
      <c r="T1555" s="36">
        <v>0</v>
      </c>
      <c r="U1555" s="37">
        <v>0</v>
      </c>
      <c r="V1555" s="38">
        <v>480.09392700000001</v>
      </c>
      <c r="W1555" s="34">
        <v>10240.877321080001</v>
      </c>
      <c r="X1555" s="34">
        <v>0</v>
      </c>
      <c r="Y1555" s="33">
        <v>10240.877321080001</v>
      </c>
      <c r="Z1555" s="144">
        <v>0</v>
      </c>
      <c r="AA1555" s="34">
        <v>0</v>
      </c>
      <c r="AB1555" s="34">
        <v>0</v>
      </c>
      <c r="AC1555" s="34">
        <v>0</v>
      </c>
      <c r="AD1555" s="34">
        <v>0</v>
      </c>
      <c r="AE1555" s="34">
        <v>0</v>
      </c>
      <c r="AF1555" s="34">
        <v>0</v>
      </c>
      <c r="AG1555" s="136">
        <v>0</v>
      </c>
      <c r="AH1555" s="34">
        <v>2372.8613020799999</v>
      </c>
      <c r="AI1555" s="34">
        <v>0</v>
      </c>
      <c r="AJ1555" s="34">
        <v>0</v>
      </c>
      <c r="AK1555" s="34">
        <v>0</v>
      </c>
      <c r="AL1555" s="34">
        <v>0</v>
      </c>
      <c r="AM1555" s="34">
        <v>2372.8613020799999</v>
      </c>
      <c r="AN1555" s="34">
        <v>2372.8613020799999</v>
      </c>
      <c r="AO1555" s="34">
        <v>9760.783394080001</v>
      </c>
      <c r="AP1555" s="34">
        <v>7387.9220920000007</v>
      </c>
      <c r="AQ1555" s="34">
        <v>2372.8613020800003</v>
      </c>
      <c r="AR1555" s="34">
        <v>-2499</v>
      </c>
      <c r="AS1555" s="34">
        <v>0</v>
      </c>
    </row>
    <row r="1556" spans="2:45" s="1" customFormat="1" ht="14.25" x14ac:dyDescent="0.2">
      <c r="B1556" s="31" t="s">
        <v>4795</v>
      </c>
      <c r="C1556" s="32" t="s">
        <v>568</v>
      </c>
      <c r="D1556" s="31" t="s">
        <v>569</v>
      </c>
      <c r="E1556" s="31" t="s">
        <v>13</v>
      </c>
      <c r="F1556" s="31" t="s">
        <v>11</v>
      </c>
      <c r="G1556" s="31" t="s">
        <v>19</v>
      </c>
      <c r="H1556" s="31" t="s">
        <v>73</v>
      </c>
      <c r="I1556" s="31" t="s">
        <v>10</v>
      </c>
      <c r="J1556" s="31" t="s">
        <v>10</v>
      </c>
      <c r="K1556" s="31" t="s">
        <v>570</v>
      </c>
      <c r="L1556" s="33">
        <v>0</v>
      </c>
      <c r="M1556" s="150">
        <v>55286.934377999998</v>
      </c>
      <c r="N1556" s="34">
        <v>-98825</v>
      </c>
      <c r="O1556" s="34">
        <v>32551.678515547625</v>
      </c>
      <c r="P1556" s="30">
        <v>89045.934378000005</v>
      </c>
      <c r="Q1556" s="35">
        <v>2855.7529169999998</v>
      </c>
      <c r="R1556" s="36">
        <v>0</v>
      </c>
      <c r="S1556" s="36">
        <v>0</v>
      </c>
      <c r="T1556" s="36">
        <v>0</v>
      </c>
      <c r="U1556" s="37">
        <v>0</v>
      </c>
      <c r="V1556" s="38">
        <v>2855.7529169999998</v>
      </c>
      <c r="W1556" s="34">
        <v>91901.687295000011</v>
      </c>
      <c r="X1556" s="34">
        <v>0</v>
      </c>
      <c r="Y1556" s="33">
        <v>91901.687295000011</v>
      </c>
      <c r="Z1556" s="144">
        <v>0</v>
      </c>
      <c r="AA1556" s="34">
        <v>0</v>
      </c>
      <c r="AB1556" s="34">
        <v>0</v>
      </c>
      <c r="AC1556" s="34">
        <v>0</v>
      </c>
      <c r="AD1556" s="34">
        <v>0</v>
      </c>
      <c r="AE1556" s="34">
        <v>0</v>
      </c>
      <c r="AF1556" s="34">
        <v>0</v>
      </c>
      <c r="AG1556" s="136">
        <v>132584</v>
      </c>
      <c r="AH1556" s="34">
        <v>132584</v>
      </c>
      <c r="AI1556" s="34">
        <v>2660</v>
      </c>
      <c r="AJ1556" s="34">
        <v>2660</v>
      </c>
      <c r="AK1556" s="34">
        <v>0</v>
      </c>
      <c r="AL1556" s="34">
        <v>129924</v>
      </c>
      <c r="AM1556" s="34">
        <v>129924</v>
      </c>
      <c r="AN1556" s="34">
        <v>0</v>
      </c>
      <c r="AO1556" s="34">
        <v>89045.934378000005</v>
      </c>
      <c r="AP1556" s="34">
        <v>89045.934378000005</v>
      </c>
      <c r="AQ1556" s="34">
        <v>0</v>
      </c>
      <c r="AR1556" s="34">
        <v>-98825</v>
      </c>
      <c r="AS1556" s="34">
        <v>0</v>
      </c>
    </row>
    <row r="1557" spans="2:45" s="1" customFormat="1" ht="14.25" x14ac:dyDescent="0.2">
      <c r="B1557" s="31" t="s">
        <v>4795</v>
      </c>
      <c r="C1557" s="32" t="s">
        <v>3964</v>
      </c>
      <c r="D1557" s="31" t="s">
        <v>3965</v>
      </c>
      <c r="E1557" s="31" t="s">
        <v>13</v>
      </c>
      <c r="F1557" s="31" t="s">
        <v>11</v>
      </c>
      <c r="G1557" s="31" t="s">
        <v>19</v>
      </c>
      <c r="H1557" s="31" t="s">
        <v>73</v>
      </c>
      <c r="I1557" s="31" t="s">
        <v>10</v>
      </c>
      <c r="J1557" s="31" t="s">
        <v>10</v>
      </c>
      <c r="K1557" s="31" t="s">
        <v>3966</v>
      </c>
      <c r="L1557" s="33">
        <v>0</v>
      </c>
      <c r="M1557" s="150">
        <v>13565.289059000001</v>
      </c>
      <c r="N1557" s="34">
        <v>-4500</v>
      </c>
      <c r="O1557" s="34">
        <v>4450</v>
      </c>
      <c r="P1557" s="30">
        <v>5913.9584331600017</v>
      </c>
      <c r="Q1557" s="35">
        <v>1551.8721680000001</v>
      </c>
      <c r="R1557" s="36">
        <v>0</v>
      </c>
      <c r="S1557" s="36">
        <v>0</v>
      </c>
      <c r="T1557" s="36">
        <v>0</v>
      </c>
      <c r="U1557" s="37">
        <v>0</v>
      </c>
      <c r="V1557" s="38">
        <v>1551.8721680000001</v>
      </c>
      <c r="W1557" s="34">
        <v>7465.8306011600016</v>
      </c>
      <c r="X1557" s="34">
        <v>0</v>
      </c>
      <c r="Y1557" s="33">
        <v>7465.8306011600016</v>
      </c>
      <c r="Z1557" s="144">
        <v>0</v>
      </c>
      <c r="AA1557" s="34">
        <v>0</v>
      </c>
      <c r="AB1557" s="34">
        <v>0</v>
      </c>
      <c r="AC1557" s="34">
        <v>0</v>
      </c>
      <c r="AD1557" s="34">
        <v>0</v>
      </c>
      <c r="AE1557" s="34">
        <v>0</v>
      </c>
      <c r="AF1557" s="34">
        <v>0</v>
      </c>
      <c r="AG1557" s="136">
        <v>0</v>
      </c>
      <c r="AH1557" s="34">
        <v>3305.6693741600002</v>
      </c>
      <c r="AI1557" s="34">
        <v>0</v>
      </c>
      <c r="AJ1557" s="34">
        <v>50</v>
      </c>
      <c r="AK1557" s="34">
        <v>50</v>
      </c>
      <c r="AL1557" s="34">
        <v>0</v>
      </c>
      <c r="AM1557" s="34">
        <v>3255.6693741600002</v>
      </c>
      <c r="AN1557" s="34">
        <v>3255.6693741600002</v>
      </c>
      <c r="AO1557" s="34">
        <v>5913.9584331600017</v>
      </c>
      <c r="AP1557" s="34">
        <v>2608.2890590000015</v>
      </c>
      <c r="AQ1557" s="34">
        <v>3305.6693741599993</v>
      </c>
      <c r="AR1557" s="34">
        <v>-4500</v>
      </c>
      <c r="AS1557" s="34">
        <v>0</v>
      </c>
    </row>
    <row r="1558" spans="2:45" s="1" customFormat="1" ht="14.25" x14ac:dyDescent="0.2">
      <c r="B1558" s="31" t="s">
        <v>4795</v>
      </c>
      <c r="C1558" s="32" t="s">
        <v>3889</v>
      </c>
      <c r="D1558" s="31" t="s">
        <v>3890</v>
      </c>
      <c r="E1558" s="31" t="s">
        <v>13</v>
      </c>
      <c r="F1558" s="31" t="s">
        <v>11</v>
      </c>
      <c r="G1558" s="31" t="s">
        <v>19</v>
      </c>
      <c r="H1558" s="31" t="s">
        <v>73</v>
      </c>
      <c r="I1558" s="31" t="s">
        <v>10</v>
      </c>
      <c r="J1558" s="31" t="s">
        <v>10</v>
      </c>
      <c r="K1558" s="31" t="s">
        <v>3891</v>
      </c>
      <c r="L1558" s="33">
        <v>0</v>
      </c>
      <c r="M1558" s="150">
        <v>28166.070556999999</v>
      </c>
      <c r="N1558" s="34">
        <v>456</v>
      </c>
      <c r="O1558" s="34">
        <v>0</v>
      </c>
      <c r="P1558" s="30">
        <v>34037.927490679998</v>
      </c>
      <c r="Q1558" s="35">
        <v>1135.428619</v>
      </c>
      <c r="R1558" s="36">
        <v>0</v>
      </c>
      <c r="S1558" s="36">
        <v>0</v>
      </c>
      <c r="T1558" s="36">
        <v>0</v>
      </c>
      <c r="U1558" s="37">
        <v>0</v>
      </c>
      <c r="V1558" s="38">
        <v>1135.428619</v>
      </c>
      <c r="W1558" s="34">
        <v>35173.356109679997</v>
      </c>
      <c r="X1558" s="34">
        <v>0</v>
      </c>
      <c r="Y1558" s="33">
        <v>35173.356109679997</v>
      </c>
      <c r="Z1558" s="144">
        <v>0</v>
      </c>
      <c r="AA1558" s="34">
        <v>0</v>
      </c>
      <c r="AB1558" s="34">
        <v>0</v>
      </c>
      <c r="AC1558" s="34">
        <v>0</v>
      </c>
      <c r="AD1558" s="34">
        <v>0</v>
      </c>
      <c r="AE1558" s="34">
        <v>0</v>
      </c>
      <c r="AF1558" s="34">
        <v>0</v>
      </c>
      <c r="AG1558" s="136">
        <v>0</v>
      </c>
      <c r="AH1558" s="34">
        <v>6759.8569336799992</v>
      </c>
      <c r="AI1558" s="34">
        <v>0</v>
      </c>
      <c r="AJ1558" s="34">
        <v>0</v>
      </c>
      <c r="AK1558" s="34">
        <v>0</v>
      </c>
      <c r="AL1558" s="34">
        <v>0</v>
      </c>
      <c r="AM1558" s="34">
        <v>6759.8569336799992</v>
      </c>
      <c r="AN1558" s="34">
        <v>6759.8569336799992</v>
      </c>
      <c r="AO1558" s="34">
        <v>34037.927490679998</v>
      </c>
      <c r="AP1558" s="34">
        <v>27278.070556999999</v>
      </c>
      <c r="AQ1558" s="34">
        <v>6759.8569336799992</v>
      </c>
      <c r="AR1558" s="34">
        <v>456</v>
      </c>
      <c r="AS1558" s="34">
        <v>0</v>
      </c>
    </row>
    <row r="1559" spans="2:45" s="1" customFormat="1" ht="14.25" x14ac:dyDescent="0.2">
      <c r="B1559" s="31" t="s">
        <v>4795</v>
      </c>
      <c r="C1559" s="32" t="s">
        <v>2700</v>
      </c>
      <c r="D1559" s="31" t="s">
        <v>2701</v>
      </c>
      <c r="E1559" s="31" t="s">
        <v>13</v>
      </c>
      <c r="F1559" s="31" t="s">
        <v>11</v>
      </c>
      <c r="G1559" s="31" t="s">
        <v>19</v>
      </c>
      <c r="H1559" s="31" t="s">
        <v>36</v>
      </c>
      <c r="I1559" s="31" t="s">
        <v>10</v>
      </c>
      <c r="J1559" s="31" t="s">
        <v>10</v>
      </c>
      <c r="K1559" s="31" t="s">
        <v>2702</v>
      </c>
      <c r="L1559" s="33">
        <v>0</v>
      </c>
      <c r="M1559" s="150">
        <v>17690.025672</v>
      </c>
      <c r="N1559" s="34">
        <v>0</v>
      </c>
      <c r="O1559" s="34">
        <v>0</v>
      </c>
      <c r="P1559" s="30">
        <v>21935.63183328</v>
      </c>
      <c r="Q1559" s="35">
        <v>1048.3033660000001</v>
      </c>
      <c r="R1559" s="36">
        <v>0</v>
      </c>
      <c r="S1559" s="36">
        <v>0</v>
      </c>
      <c r="T1559" s="36">
        <v>0</v>
      </c>
      <c r="U1559" s="37">
        <v>0</v>
      </c>
      <c r="V1559" s="38">
        <v>1048.3033660000001</v>
      </c>
      <c r="W1559" s="34">
        <v>22983.93519928</v>
      </c>
      <c r="X1559" s="34">
        <v>0</v>
      </c>
      <c r="Y1559" s="33">
        <v>22983.93519928</v>
      </c>
      <c r="Z1559" s="144">
        <v>0</v>
      </c>
      <c r="AA1559" s="34">
        <v>0</v>
      </c>
      <c r="AB1559" s="34">
        <v>0</v>
      </c>
      <c r="AC1559" s="34">
        <v>0</v>
      </c>
      <c r="AD1559" s="34">
        <v>0</v>
      </c>
      <c r="AE1559" s="34">
        <v>0</v>
      </c>
      <c r="AF1559" s="34">
        <v>0</v>
      </c>
      <c r="AG1559" s="136">
        <v>0</v>
      </c>
      <c r="AH1559" s="34">
        <v>4245.6061612799995</v>
      </c>
      <c r="AI1559" s="34">
        <v>0</v>
      </c>
      <c r="AJ1559" s="34">
        <v>0</v>
      </c>
      <c r="AK1559" s="34">
        <v>0</v>
      </c>
      <c r="AL1559" s="34">
        <v>0</v>
      </c>
      <c r="AM1559" s="34">
        <v>4245.6061612799995</v>
      </c>
      <c r="AN1559" s="34">
        <v>4245.6061612799995</v>
      </c>
      <c r="AO1559" s="34">
        <v>21935.63183328</v>
      </c>
      <c r="AP1559" s="34">
        <v>17690.025672</v>
      </c>
      <c r="AQ1559" s="34">
        <v>4245.6061612800004</v>
      </c>
      <c r="AR1559" s="34">
        <v>0</v>
      </c>
      <c r="AS1559" s="34">
        <v>0</v>
      </c>
    </row>
    <row r="1560" spans="2:45" s="1" customFormat="1" ht="14.25" x14ac:dyDescent="0.2">
      <c r="B1560" s="31" t="s">
        <v>4795</v>
      </c>
      <c r="C1560" s="32" t="s">
        <v>370</v>
      </c>
      <c r="D1560" s="31" t="s">
        <v>371</v>
      </c>
      <c r="E1560" s="31" t="s">
        <v>13</v>
      </c>
      <c r="F1560" s="31" t="s">
        <v>11</v>
      </c>
      <c r="G1560" s="31" t="s">
        <v>19</v>
      </c>
      <c r="H1560" s="31" t="s">
        <v>36</v>
      </c>
      <c r="I1560" s="31" t="s">
        <v>10</v>
      </c>
      <c r="J1560" s="31" t="s">
        <v>10</v>
      </c>
      <c r="K1560" s="31" t="s">
        <v>372</v>
      </c>
      <c r="L1560" s="33">
        <v>0</v>
      </c>
      <c r="M1560" s="150">
        <v>9440.4716910000006</v>
      </c>
      <c r="N1560" s="34">
        <v>-9349</v>
      </c>
      <c r="O1560" s="34">
        <v>7536.3341634999997</v>
      </c>
      <c r="P1560" s="30">
        <v>-12366.815103159999</v>
      </c>
      <c r="Q1560" s="35">
        <v>218.785167</v>
      </c>
      <c r="R1560" s="36">
        <v>12366.815103159999</v>
      </c>
      <c r="S1560" s="36">
        <v>0</v>
      </c>
      <c r="T1560" s="36">
        <v>6318.8339720436925</v>
      </c>
      <c r="U1560" s="37">
        <v>18685.749837626718</v>
      </c>
      <c r="V1560" s="38">
        <v>18904.535004626719</v>
      </c>
      <c r="W1560" s="34">
        <v>18904.535004626719</v>
      </c>
      <c r="X1560" s="34">
        <v>7317.5489965000015</v>
      </c>
      <c r="Y1560" s="33">
        <v>11586.986008126718</v>
      </c>
      <c r="Z1560" s="144">
        <v>0</v>
      </c>
      <c r="AA1560" s="34">
        <v>0</v>
      </c>
      <c r="AB1560" s="34">
        <v>0</v>
      </c>
      <c r="AC1560" s="34">
        <v>0</v>
      </c>
      <c r="AD1560" s="34">
        <v>0</v>
      </c>
      <c r="AE1560" s="34">
        <v>0</v>
      </c>
      <c r="AF1560" s="34">
        <v>0</v>
      </c>
      <c r="AG1560" s="136">
        <v>0</v>
      </c>
      <c r="AH1560" s="34">
        <v>2265.7132058400002</v>
      </c>
      <c r="AI1560" s="34">
        <v>0</v>
      </c>
      <c r="AJ1560" s="34">
        <v>0</v>
      </c>
      <c r="AK1560" s="34">
        <v>0</v>
      </c>
      <c r="AL1560" s="34">
        <v>0</v>
      </c>
      <c r="AM1560" s="34">
        <v>2265.7132058400002</v>
      </c>
      <c r="AN1560" s="34">
        <v>2265.7132058400002</v>
      </c>
      <c r="AO1560" s="34">
        <v>-12366.815103159999</v>
      </c>
      <c r="AP1560" s="34">
        <v>-14632.528308999999</v>
      </c>
      <c r="AQ1560" s="34">
        <v>2265.7132058400002</v>
      </c>
      <c r="AR1560" s="34">
        <v>-9349</v>
      </c>
      <c r="AS1560" s="34">
        <v>0</v>
      </c>
    </row>
    <row r="1561" spans="2:45" s="1" customFormat="1" ht="14.25" x14ac:dyDescent="0.2">
      <c r="B1561" s="31" t="s">
        <v>4795</v>
      </c>
      <c r="C1561" s="32" t="s">
        <v>3937</v>
      </c>
      <c r="D1561" s="31" t="s">
        <v>3938</v>
      </c>
      <c r="E1561" s="31" t="s">
        <v>13</v>
      </c>
      <c r="F1561" s="31" t="s">
        <v>11</v>
      </c>
      <c r="G1561" s="31" t="s">
        <v>19</v>
      </c>
      <c r="H1561" s="31" t="s">
        <v>36</v>
      </c>
      <c r="I1561" s="31" t="s">
        <v>10</v>
      </c>
      <c r="J1561" s="31" t="s">
        <v>10</v>
      </c>
      <c r="K1561" s="31" t="s">
        <v>3939</v>
      </c>
      <c r="L1561" s="33">
        <v>0</v>
      </c>
      <c r="M1561" s="150">
        <v>62807.734897000002</v>
      </c>
      <c r="N1561" s="34">
        <v>-118828</v>
      </c>
      <c r="O1561" s="34">
        <v>35472.610462595389</v>
      </c>
      <c r="P1561" s="30">
        <v>1127.7348970000021</v>
      </c>
      <c r="Q1561" s="35">
        <v>5330.3562929999998</v>
      </c>
      <c r="R1561" s="36">
        <v>0</v>
      </c>
      <c r="S1561" s="36">
        <v>0</v>
      </c>
      <c r="T1561" s="36">
        <v>25054.554489472233</v>
      </c>
      <c r="U1561" s="37">
        <v>25054.689596238288</v>
      </c>
      <c r="V1561" s="38">
        <v>30385.045889238289</v>
      </c>
      <c r="W1561" s="34">
        <v>31512.780786238291</v>
      </c>
      <c r="X1561" s="34">
        <v>29014.519272595386</v>
      </c>
      <c r="Y1561" s="33">
        <v>2498.2615136429049</v>
      </c>
      <c r="Z1561" s="144">
        <v>0</v>
      </c>
      <c r="AA1561" s="34">
        <v>0</v>
      </c>
      <c r="AB1561" s="34">
        <v>0</v>
      </c>
      <c r="AC1561" s="34">
        <v>0</v>
      </c>
      <c r="AD1561" s="34">
        <v>0</v>
      </c>
      <c r="AE1561" s="34">
        <v>0</v>
      </c>
      <c r="AF1561" s="34">
        <v>0</v>
      </c>
      <c r="AG1561" s="136">
        <v>183932</v>
      </c>
      <c r="AH1561" s="34">
        <v>185495</v>
      </c>
      <c r="AI1561" s="34">
        <v>0</v>
      </c>
      <c r="AJ1561" s="34">
        <v>1563</v>
      </c>
      <c r="AK1561" s="34">
        <v>1563</v>
      </c>
      <c r="AL1561" s="34">
        <v>183932</v>
      </c>
      <c r="AM1561" s="34">
        <v>183932</v>
      </c>
      <c r="AN1561" s="34">
        <v>0</v>
      </c>
      <c r="AO1561" s="34">
        <v>1127.7348970000021</v>
      </c>
      <c r="AP1561" s="34">
        <v>-435.26510299999791</v>
      </c>
      <c r="AQ1561" s="34">
        <v>1563</v>
      </c>
      <c r="AR1561" s="34">
        <v>-118828</v>
      </c>
      <c r="AS1561" s="34">
        <v>0</v>
      </c>
    </row>
    <row r="1562" spans="2:45" s="1" customFormat="1" ht="14.25" x14ac:dyDescent="0.2">
      <c r="B1562" s="31" t="s">
        <v>4795</v>
      </c>
      <c r="C1562" s="32" t="s">
        <v>3069</v>
      </c>
      <c r="D1562" s="31" t="s">
        <v>3070</v>
      </c>
      <c r="E1562" s="31" t="s">
        <v>13</v>
      </c>
      <c r="F1562" s="31" t="s">
        <v>11</v>
      </c>
      <c r="G1562" s="31" t="s">
        <v>19</v>
      </c>
      <c r="H1562" s="31" t="s">
        <v>40</v>
      </c>
      <c r="I1562" s="31" t="s">
        <v>10</v>
      </c>
      <c r="J1562" s="31" t="s">
        <v>10</v>
      </c>
      <c r="K1562" s="31" t="s">
        <v>3071</v>
      </c>
      <c r="L1562" s="33">
        <v>0</v>
      </c>
      <c r="M1562" s="150">
        <v>56923.817051999999</v>
      </c>
      <c r="N1562" s="34">
        <v>-196463</v>
      </c>
      <c r="O1562" s="34">
        <v>63447.465420687215</v>
      </c>
      <c r="P1562" s="30">
        <v>-111248.28294800001</v>
      </c>
      <c r="Q1562" s="35">
        <v>6034.1711850000002</v>
      </c>
      <c r="R1562" s="36">
        <v>111248.28294800001</v>
      </c>
      <c r="S1562" s="36">
        <v>0</v>
      </c>
      <c r="T1562" s="36">
        <v>49577.402793875575</v>
      </c>
      <c r="U1562" s="37">
        <v>160826.55299490571</v>
      </c>
      <c r="V1562" s="38">
        <v>166860.72417990572</v>
      </c>
      <c r="W1562" s="34">
        <v>166860.72417990572</v>
      </c>
      <c r="X1562" s="34">
        <v>57413.294235687208</v>
      </c>
      <c r="Y1562" s="33">
        <v>109447.42994421851</v>
      </c>
      <c r="Z1562" s="144">
        <v>0</v>
      </c>
      <c r="AA1562" s="34">
        <v>0</v>
      </c>
      <c r="AB1562" s="34">
        <v>0</v>
      </c>
      <c r="AC1562" s="34">
        <v>0</v>
      </c>
      <c r="AD1562" s="34">
        <v>0</v>
      </c>
      <c r="AE1562" s="34">
        <v>0</v>
      </c>
      <c r="AF1562" s="34">
        <v>0</v>
      </c>
      <c r="AG1562" s="136">
        <v>25434</v>
      </c>
      <c r="AH1562" s="34">
        <v>28290.9</v>
      </c>
      <c r="AI1562" s="34">
        <v>0</v>
      </c>
      <c r="AJ1562" s="34">
        <v>2856.9</v>
      </c>
      <c r="AK1562" s="34">
        <v>2856.9</v>
      </c>
      <c r="AL1562" s="34">
        <v>25434</v>
      </c>
      <c r="AM1562" s="34">
        <v>25434</v>
      </c>
      <c r="AN1562" s="34">
        <v>0</v>
      </c>
      <c r="AO1562" s="34">
        <v>-111248.28294800001</v>
      </c>
      <c r="AP1562" s="34">
        <v>-114105.182948</v>
      </c>
      <c r="AQ1562" s="34">
        <v>2856.8999999999942</v>
      </c>
      <c r="AR1562" s="34">
        <v>-196463</v>
      </c>
      <c r="AS1562" s="34">
        <v>0</v>
      </c>
    </row>
    <row r="1563" spans="2:45" s="1" customFormat="1" ht="14.25" x14ac:dyDescent="0.2">
      <c r="B1563" s="31" t="s">
        <v>4795</v>
      </c>
      <c r="C1563" s="32" t="s">
        <v>3910</v>
      </c>
      <c r="D1563" s="31" t="s">
        <v>3911</v>
      </c>
      <c r="E1563" s="31" t="s">
        <v>13</v>
      </c>
      <c r="F1563" s="31" t="s">
        <v>11</v>
      </c>
      <c r="G1563" s="31" t="s">
        <v>19</v>
      </c>
      <c r="H1563" s="31" t="s">
        <v>40</v>
      </c>
      <c r="I1563" s="31" t="s">
        <v>10</v>
      </c>
      <c r="J1563" s="31" t="s">
        <v>10</v>
      </c>
      <c r="K1563" s="31" t="s">
        <v>3912</v>
      </c>
      <c r="L1563" s="33">
        <v>0</v>
      </c>
      <c r="M1563" s="150">
        <v>36129.252621</v>
      </c>
      <c r="N1563" s="34">
        <v>-2553</v>
      </c>
      <c r="O1563" s="34">
        <v>787.93288649999977</v>
      </c>
      <c r="P1563" s="30">
        <v>124730.25262099999</v>
      </c>
      <c r="Q1563" s="35">
        <v>3077.8481419999998</v>
      </c>
      <c r="R1563" s="36">
        <v>0</v>
      </c>
      <c r="S1563" s="36">
        <v>0</v>
      </c>
      <c r="T1563" s="36">
        <v>0</v>
      </c>
      <c r="U1563" s="37">
        <v>0</v>
      </c>
      <c r="V1563" s="38">
        <v>3077.8481419999998</v>
      </c>
      <c r="W1563" s="34">
        <v>127808.10076299999</v>
      </c>
      <c r="X1563" s="34">
        <v>0</v>
      </c>
      <c r="Y1563" s="33">
        <v>127808.10076299999</v>
      </c>
      <c r="Z1563" s="144">
        <v>0</v>
      </c>
      <c r="AA1563" s="34">
        <v>0</v>
      </c>
      <c r="AB1563" s="34">
        <v>0</v>
      </c>
      <c r="AC1563" s="34">
        <v>0</v>
      </c>
      <c r="AD1563" s="34">
        <v>0</v>
      </c>
      <c r="AE1563" s="34">
        <v>0</v>
      </c>
      <c r="AF1563" s="34">
        <v>0</v>
      </c>
      <c r="AG1563" s="136">
        <v>91004</v>
      </c>
      <c r="AH1563" s="34">
        <v>91154</v>
      </c>
      <c r="AI1563" s="34">
        <v>0</v>
      </c>
      <c r="AJ1563" s="34">
        <v>150</v>
      </c>
      <c r="AK1563" s="34">
        <v>150</v>
      </c>
      <c r="AL1563" s="34">
        <v>91004</v>
      </c>
      <c r="AM1563" s="34">
        <v>91004</v>
      </c>
      <c r="AN1563" s="34">
        <v>0</v>
      </c>
      <c r="AO1563" s="34">
        <v>124730.25262099999</v>
      </c>
      <c r="AP1563" s="34">
        <v>124580.25262099999</v>
      </c>
      <c r="AQ1563" s="34">
        <v>150</v>
      </c>
      <c r="AR1563" s="34">
        <v>-2553</v>
      </c>
      <c r="AS1563" s="34">
        <v>0</v>
      </c>
    </row>
    <row r="1564" spans="2:45" s="1" customFormat="1" ht="14.25" x14ac:dyDescent="0.2">
      <c r="B1564" s="31" t="s">
        <v>4795</v>
      </c>
      <c r="C1564" s="32" t="s">
        <v>514</v>
      </c>
      <c r="D1564" s="31" t="s">
        <v>515</v>
      </c>
      <c r="E1564" s="31" t="s">
        <v>13</v>
      </c>
      <c r="F1564" s="31" t="s">
        <v>11</v>
      </c>
      <c r="G1564" s="31" t="s">
        <v>19</v>
      </c>
      <c r="H1564" s="31" t="s">
        <v>40</v>
      </c>
      <c r="I1564" s="31" t="s">
        <v>10</v>
      </c>
      <c r="J1564" s="31" t="s">
        <v>10</v>
      </c>
      <c r="K1564" s="31" t="s">
        <v>516</v>
      </c>
      <c r="L1564" s="33">
        <v>0</v>
      </c>
      <c r="M1564" s="150">
        <v>23931.159909999998</v>
      </c>
      <c r="N1564" s="34">
        <v>-3114</v>
      </c>
      <c r="O1564" s="34">
        <v>236.37462257305936</v>
      </c>
      <c r="P1564" s="30">
        <v>-633.24572060000355</v>
      </c>
      <c r="Q1564" s="35">
        <v>0</v>
      </c>
      <c r="R1564" s="36">
        <v>633.24572060000355</v>
      </c>
      <c r="S1564" s="36">
        <v>0</v>
      </c>
      <c r="T1564" s="36">
        <v>204.11369926707027</v>
      </c>
      <c r="U1564" s="37">
        <v>837.36393533045168</v>
      </c>
      <c r="V1564" s="38">
        <v>837.36393533045168</v>
      </c>
      <c r="W1564" s="34">
        <v>837.36393533045168</v>
      </c>
      <c r="X1564" s="34">
        <v>236.37462257305924</v>
      </c>
      <c r="Y1564" s="33">
        <v>600.98931275739244</v>
      </c>
      <c r="Z1564" s="144">
        <v>0</v>
      </c>
      <c r="AA1564" s="34">
        <v>0</v>
      </c>
      <c r="AB1564" s="34">
        <v>0</v>
      </c>
      <c r="AC1564" s="34">
        <v>0</v>
      </c>
      <c r="AD1564" s="34">
        <v>0</v>
      </c>
      <c r="AE1564" s="34">
        <v>0</v>
      </c>
      <c r="AF1564" s="34">
        <v>0</v>
      </c>
      <c r="AG1564" s="136">
        <v>0</v>
      </c>
      <c r="AH1564" s="34">
        <v>8136.5943693999998</v>
      </c>
      <c r="AI1564" s="34">
        <v>0</v>
      </c>
      <c r="AJ1564" s="34">
        <v>2393.1159910000001</v>
      </c>
      <c r="AK1564" s="34">
        <v>2393.1159910000001</v>
      </c>
      <c r="AL1564" s="34">
        <v>0</v>
      </c>
      <c r="AM1564" s="34">
        <v>5743.4783783999992</v>
      </c>
      <c r="AN1564" s="34">
        <v>5743.4783783999992</v>
      </c>
      <c r="AO1564" s="34">
        <v>-633.24572060000355</v>
      </c>
      <c r="AP1564" s="34">
        <v>-8769.8400900000033</v>
      </c>
      <c r="AQ1564" s="34">
        <v>8136.5943693999998</v>
      </c>
      <c r="AR1564" s="34">
        <v>-3114</v>
      </c>
      <c r="AS1564" s="34">
        <v>0</v>
      </c>
    </row>
    <row r="1565" spans="2:45" s="1" customFormat="1" ht="14.25" x14ac:dyDescent="0.2">
      <c r="B1565" s="31" t="s">
        <v>4795</v>
      </c>
      <c r="C1565" s="32" t="s">
        <v>367</v>
      </c>
      <c r="D1565" s="31" t="s">
        <v>368</v>
      </c>
      <c r="E1565" s="31" t="s">
        <v>13</v>
      </c>
      <c r="F1565" s="31" t="s">
        <v>11</v>
      </c>
      <c r="G1565" s="31" t="s">
        <v>19</v>
      </c>
      <c r="H1565" s="31" t="s">
        <v>25</v>
      </c>
      <c r="I1565" s="31" t="s">
        <v>10</v>
      </c>
      <c r="J1565" s="31" t="s">
        <v>10</v>
      </c>
      <c r="K1565" s="31" t="s">
        <v>369</v>
      </c>
      <c r="L1565" s="33">
        <v>0</v>
      </c>
      <c r="M1565" s="150">
        <v>14911.445143000001</v>
      </c>
      <c r="N1565" s="34">
        <v>-20392</v>
      </c>
      <c r="O1565" s="34">
        <v>6686.4450359999973</v>
      </c>
      <c r="P1565" s="30">
        <v>-1901.8080226799989</v>
      </c>
      <c r="Q1565" s="35">
        <v>996.40184299999999</v>
      </c>
      <c r="R1565" s="36">
        <v>1901.8080226799989</v>
      </c>
      <c r="S1565" s="36">
        <v>0</v>
      </c>
      <c r="T1565" s="36">
        <v>4913.4537052668074</v>
      </c>
      <c r="U1565" s="37">
        <v>6815.2984792677007</v>
      </c>
      <c r="V1565" s="38">
        <v>7811.7003222677004</v>
      </c>
      <c r="W1565" s="34">
        <v>7811.7003222677004</v>
      </c>
      <c r="X1565" s="34">
        <v>5690.0431929999968</v>
      </c>
      <c r="Y1565" s="33">
        <v>2121.6571292677036</v>
      </c>
      <c r="Z1565" s="144">
        <v>0</v>
      </c>
      <c r="AA1565" s="34">
        <v>0</v>
      </c>
      <c r="AB1565" s="34">
        <v>0</v>
      </c>
      <c r="AC1565" s="34">
        <v>0</v>
      </c>
      <c r="AD1565" s="34">
        <v>0</v>
      </c>
      <c r="AE1565" s="34">
        <v>0</v>
      </c>
      <c r="AF1565" s="34">
        <v>0</v>
      </c>
      <c r="AG1565" s="136">
        <v>0</v>
      </c>
      <c r="AH1565" s="34">
        <v>3578.7468343200003</v>
      </c>
      <c r="AI1565" s="34">
        <v>0</v>
      </c>
      <c r="AJ1565" s="34">
        <v>0</v>
      </c>
      <c r="AK1565" s="34">
        <v>0</v>
      </c>
      <c r="AL1565" s="34">
        <v>0</v>
      </c>
      <c r="AM1565" s="34">
        <v>3578.7468343200003</v>
      </c>
      <c r="AN1565" s="34">
        <v>3578.7468343200003</v>
      </c>
      <c r="AO1565" s="34">
        <v>-1901.8080226799989</v>
      </c>
      <c r="AP1565" s="34">
        <v>-5480.5548569999992</v>
      </c>
      <c r="AQ1565" s="34">
        <v>3578.7468343200003</v>
      </c>
      <c r="AR1565" s="34">
        <v>-20392</v>
      </c>
      <c r="AS1565" s="34">
        <v>0</v>
      </c>
    </row>
    <row r="1566" spans="2:45" s="1" customFormat="1" ht="14.25" x14ac:dyDescent="0.2">
      <c r="B1566" s="31" t="s">
        <v>4795</v>
      </c>
      <c r="C1566" s="32" t="s">
        <v>3728</v>
      </c>
      <c r="D1566" s="31" t="s">
        <v>3729</v>
      </c>
      <c r="E1566" s="31" t="s">
        <v>13</v>
      </c>
      <c r="F1566" s="31" t="s">
        <v>11</v>
      </c>
      <c r="G1566" s="31" t="s">
        <v>19</v>
      </c>
      <c r="H1566" s="31" t="s">
        <v>25</v>
      </c>
      <c r="I1566" s="31" t="s">
        <v>10</v>
      </c>
      <c r="J1566" s="31" t="s">
        <v>10</v>
      </c>
      <c r="K1566" s="31" t="s">
        <v>3730</v>
      </c>
      <c r="L1566" s="33">
        <v>0</v>
      </c>
      <c r="M1566" s="150">
        <v>178953.603818</v>
      </c>
      <c r="N1566" s="34">
        <v>-262306</v>
      </c>
      <c r="O1566" s="34">
        <v>158627.35379390843</v>
      </c>
      <c r="P1566" s="30">
        <v>63562.964199800015</v>
      </c>
      <c r="Q1566" s="35">
        <v>11838.371504000001</v>
      </c>
      <c r="R1566" s="36">
        <v>0</v>
      </c>
      <c r="S1566" s="36">
        <v>0</v>
      </c>
      <c r="T1566" s="36">
        <v>71867.149877265561</v>
      </c>
      <c r="U1566" s="37">
        <v>71867.537421103538</v>
      </c>
      <c r="V1566" s="38">
        <v>83705.908925103533</v>
      </c>
      <c r="W1566" s="34">
        <v>147268.87312490353</v>
      </c>
      <c r="X1566" s="34">
        <v>83226.01809010838</v>
      </c>
      <c r="Y1566" s="33">
        <v>64042.855034795153</v>
      </c>
      <c r="Z1566" s="144">
        <v>0</v>
      </c>
      <c r="AA1566" s="34">
        <v>0</v>
      </c>
      <c r="AB1566" s="34">
        <v>0</v>
      </c>
      <c r="AC1566" s="34">
        <v>0</v>
      </c>
      <c r="AD1566" s="34">
        <v>0</v>
      </c>
      <c r="AE1566" s="34">
        <v>0</v>
      </c>
      <c r="AF1566" s="34">
        <v>0</v>
      </c>
      <c r="AG1566" s="136">
        <v>170795</v>
      </c>
      <c r="AH1566" s="34">
        <v>177060.36038180001</v>
      </c>
      <c r="AI1566" s="34">
        <v>11630</v>
      </c>
      <c r="AJ1566" s="34">
        <v>17895.360381800001</v>
      </c>
      <c r="AK1566" s="34">
        <v>6265.3603818000011</v>
      </c>
      <c r="AL1566" s="34">
        <v>159165</v>
      </c>
      <c r="AM1566" s="34">
        <v>159165</v>
      </c>
      <c r="AN1566" s="34">
        <v>0</v>
      </c>
      <c r="AO1566" s="34">
        <v>63562.964199800015</v>
      </c>
      <c r="AP1566" s="34">
        <v>57297.603818000018</v>
      </c>
      <c r="AQ1566" s="34">
        <v>6265.3603817999974</v>
      </c>
      <c r="AR1566" s="34">
        <v>-262306</v>
      </c>
      <c r="AS1566" s="34">
        <v>0</v>
      </c>
    </row>
    <row r="1567" spans="2:45" s="1" customFormat="1" ht="14.25" x14ac:dyDescent="0.2">
      <c r="B1567" s="31" t="s">
        <v>4795</v>
      </c>
      <c r="C1567" s="32" t="s">
        <v>2878</v>
      </c>
      <c r="D1567" s="31" t="s">
        <v>2879</v>
      </c>
      <c r="E1567" s="31" t="s">
        <v>13</v>
      </c>
      <c r="F1567" s="31" t="s">
        <v>11</v>
      </c>
      <c r="G1567" s="31" t="s">
        <v>19</v>
      </c>
      <c r="H1567" s="31" t="s">
        <v>25</v>
      </c>
      <c r="I1567" s="31" t="s">
        <v>10</v>
      </c>
      <c r="J1567" s="31" t="s">
        <v>10</v>
      </c>
      <c r="K1567" s="31" t="s">
        <v>2880</v>
      </c>
      <c r="L1567" s="33">
        <v>0</v>
      </c>
      <c r="M1567" s="150">
        <v>73854.15857</v>
      </c>
      <c r="N1567" s="34">
        <v>-96870.13</v>
      </c>
      <c r="O1567" s="34">
        <v>32744.585819734984</v>
      </c>
      <c r="P1567" s="30">
        <v>134729.12857</v>
      </c>
      <c r="Q1567" s="35">
        <v>4867.5594719999999</v>
      </c>
      <c r="R1567" s="36">
        <v>0</v>
      </c>
      <c r="S1567" s="36">
        <v>0</v>
      </c>
      <c r="T1567" s="36">
        <v>0</v>
      </c>
      <c r="U1567" s="37">
        <v>0</v>
      </c>
      <c r="V1567" s="38">
        <v>4867.5594719999999</v>
      </c>
      <c r="W1567" s="34">
        <v>139596.68804199999</v>
      </c>
      <c r="X1567" s="34">
        <v>0</v>
      </c>
      <c r="Y1567" s="33">
        <v>139596.68804199999</v>
      </c>
      <c r="Z1567" s="144">
        <v>0</v>
      </c>
      <c r="AA1567" s="34">
        <v>0</v>
      </c>
      <c r="AB1567" s="34">
        <v>0</v>
      </c>
      <c r="AC1567" s="34">
        <v>0</v>
      </c>
      <c r="AD1567" s="34">
        <v>0</v>
      </c>
      <c r="AE1567" s="34">
        <v>0</v>
      </c>
      <c r="AF1567" s="34">
        <v>0</v>
      </c>
      <c r="AG1567" s="136">
        <v>167359</v>
      </c>
      <c r="AH1567" s="34">
        <v>173282.1</v>
      </c>
      <c r="AI1567" s="34">
        <v>0</v>
      </c>
      <c r="AJ1567" s="34">
        <v>5923.1</v>
      </c>
      <c r="AK1567" s="34">
        <v>5923.1</v>
      </c>
      <c r="AL1567" s="34">
        <v>167359</v>
      </c>
      <c r="AM1567" s="34">
        <v>167359</v>
      </c>
      <c r="AN1567" s="34">
        <v>0</v>
      </c>
      <c r="AO1567" s="34">
        <v>134729.12857</v>
      </c>
      <c r="AP1567" s="34">
        <v>128806.02856999999</v>
      </c>
      <c r="AQ1567" s="34">
        <v>5923.1000000000058</v>
      </c>
      <c r="AR1567" s="34">
        <v>-96870.13</v>
      </c>
      <c r="AS1567" s="34">
        <v>0</v>
      </c>
    </row>
    <row r="1568" spans="2:45" s="1" customFormat="1" ht="14.25" x14ac:dyDescent="0.2">
      <c r="B1568" s="31" t="s">
        <v>4795</v>
      </c>
      <c r="C1568" s="32" t="s">
        <v>4326</v>
      </c>
      <c r="D1568" s="31" t="s">
        <v>4327</v>
      </c>
      <c r="E1568" s="31" t="s">
        <v>13</v>
      </c>
      <c r="F1568" s="31" t="s">
        <v>11</v>
      </c>
      <c r="G1568" s="31" t="s">
        <v>19</v>
      </c>
      <c r="H1568" s="31" t="s">
        <v>25</v>
      </c>
      <c r="I1568" s="31" t="s">
        <v>10</v>
      </c>
      <c r="J1568" s="31" t="s">
        <v>10</v>
      </c>
      <c r="K1568" s="31" t="s">
        <v>4328</v>
      </c>
      <c r="L1568" s="33">
        <v>0</v>
      </c>
      <c r="M1568" s="150">
        <v>48034.119158000001</v>
      </c>
      <c r="N1568" s="34">
        <v>-135403</v>
      </c>
      <c r="O1568" s="34">
        <v>87004.317281596115</v>
      </c>
      <c r="P1568" s="30">
        <v>-4115.8808419999987</v>
      </c>
      <c r="Q1568" s="35">
        <v>2310.444567</v>
      </c>
      <c r="R1568" s="36">
        <v>4115.8808419999987</v>
      </c>
      <c r="S1568" s="36">
        <v>0</v>
      </c>
      <c r="T1568" s="36">
        <v>78267.547305596119</v>
      </c>
      <c r="U1568" s="37">
        <v>82383.872400498658</v>
      </c>
      <c r="V1568" s="38">
        <v>84694.316967498657</v>
      </c>
      <c r="W1568" s="34">
        <v>84694.316967498657</v>
      </c>
      <c r="X1568" s="34">
        <v>84693.872714596117</v>
      </c>
      <c r="Y1568" s="33">
        <v>0.44425290254002903</v>
      </c>
      <c r="Z1568" s="144">
        <v>0</v>
      </c>
      <c r="AA1568" s="34">
        <v>0</v>
      </c>
      <c r="AB1568" s="34">
        <v>0</v>
      </c>
      <c r="AC1568" s="34">
        <v>0</v>
      </c>
      <c r="AD1568" s="34">
        <v>0</v>
      </c>
      <c r="AE1568" s="34">
        <v>0</v>
      </c>
      <c r="AF1568" s="34">
        <v>0</v>
      </c>
      <c r="AG1568" s="136">
        <v>83253</v>
      </c>
      <c r="AH1568" s="34">
        <v>83253</v>
      </c>
      <c r="AI1568" s="34">
        <v>2740</v>
      </c>
      <c r="AJ1568" s="34">
        <v>2740</v>
      </c>
      <c r="AK1568" s="34">
        <v>0</v>
      </c>
      <c r="AL1568" s="34">
        <v>80513</v>
      </c>
      <c r="AM1568" s="34">
        <v>80513</v>
      </c>
      <c r="AN1568" s="34">
        <v>0</v>
      </c>
      <c r="AO1568" s="34">
        <v>-4115.8808419999987</v>
      </c>
      <c r="AP1568" s="34">
        <v>-4115.8808419999987</v>
      </c>
      <c r="AQ1568" s="34">
        <v>0</v>
      </c>
      <c r="AR1568" s="34">
        <v>-135403</v>
      </c>
      <c r="AS1568" s="34">
        <v>0</v>
      </c>
    </row>
    <row r="1569" spans="2:45" s="1" customFormat="1" ht="14.25" x14ac:dyDescent="0.2">
      <c r="B1569" s="31" t="s">
        <v>4795</v>
      </c>
      <c r="C1569" s="32" t="s">
        <v>4413</v>
      </c>
      <c r="D1569" s="31" t="s">
        <v>4414</v>
      </c>
      <c r="E1569" s="31" t="s">
        <v>13</v>
      </c>
      <c r="F1569" s="31" t="s">
        <v>11</v>
      </c>
      <c r="G1569" s="31" t="s">
        <v>19</v>
      </c>
      <c r="H1569" s="31" t="s">
        <v>25</v>
      </c>
      <c r="I1569" s="31" t="s">
        <v>10</v>
      </c>
      <c r="J1569" s="31" t="s">
        <v>10</v>
      </c>
      <c r="K1569" s="31" t="s">
        <v>4415</v>
      </c>
      <c r="L1569" s="33">
        <v>0</v>
      </c>
      <c r="M1569" s="150">
        <v>11940.86757</v>
      </c>
      <c r="N1569" s="34">
        <v>-10546</v>
      </c>
      <c r="O1569" s="34">
        <v>3143.9308478190233</v>
      </c>
      <c r="P1569" s="30">
        <v>-7938.2374561999995</v>
      </c>
      <c r="Q1569" s="35">
        <v>826.42385300000001</v>
      </c>
      <c r="R1569" s="36">
        <v>7938.2374561999995</v>
      </c>
      <c r="S1569" s="36">
        <v>0</v>
      </c>
      <c r="T1569" s="36">
        <v>2001.2085927016751</v>
      </c>
      <c r="U1569" s="37">
        <v>9939.4996473966166</v>
      </c>
      <c r="V1569" s="38">
        <v>10765.923500396617</v>
      </c>
      <c r="W1569" s="34">
        <v>10765.923500396617</v>
      </c>
      <c r="X1569" s="34">
        <v>2317.5069948190248</v>
      </c>
      <c r="Y1569" s="33">
        <v>8448.416505577592</v>
      </c>
      <c r="Z1569" s="144">
        <v>0</v>
      </c>
      <c r="AA1569" s="34">
        <v>0</v>
      </c>
      <c r="AB1569" s="34">
        <v>0</v>
      </c>
      <c r="AC1569" s="34">
        <v>0</v>
      </c>
      <c r="AD1569" s="34">
        <v>0</v>
      </c>
      <c r="AE1569" s="34">
        <v>0</v>
      </c>
      <c r="AF1569" s="34">
        <v>0</v>
      </c>
      <c r="AG1569" s="136">
        <v>0</v>
      </c>
      <c r="AH1569" s="34">
        <v>4059.8949738000001</v>
      </c>
      <c r="AI1569" s="34">
        <v>0</v>
      </c>
      <c r="AJ1569" s="34">
        <v>1194.086757</v>
      </c>
      <c r="AK1569" s="34">
        <v>1194.086757</v>
      </c>
      <c r="AL1569" s="34">
        <v>0</v>
      </c>
      <c r="AM1569" s="34">
        <v>2865.8082168000001</v>
      </c>
      <c r="AN1569" s="34">
        <v>2865.8082168000001</v>
      </c>
      <c r="AO1569" s="34">
        <v>-7938.2374561999995</v>
      </c>
      <c r="AP1569" s="34">
        <v>-11998.13243</v>
      </c>
      <c r="AQ1569" s="34">
        <v>4059.8949738000001</v>
      </c>
      <c r="AR1569" s="34">
        <v>-10546</v>
      </c>
      <c r="AS1569" s="34">
        <v>0</v>
      </c>
    </row>
    <row r="1570" spans="2:45" s="1" customFormat="1" ht="14.25" x14ac:dyDescent="0.2">
      <c r="B1570" s="31" t="s">
        <v>4795</v>
      </c>
      <c r="C1570" s="32" t="s">
        <v>3808</v>
      </c>
      <c r="D1570" s="31" t="s">
        <v>3809</v>
      </c>
      <c r="E1570" s="31" t="s">
        <v>13</v>
      </c>
      <c r="F1570" s="31" t="s">
        <v>11</v>
      </c>
      <c r="G1570" s="31" t="s">
        <v>19</v>
      </c>
      <c r="H1570" s="31" t="s">
        <v>63</v>
      </c>
      <c r="I1570" s="31" t="s">
        <v>10</v>
      </c>
      <c r="J1570" s="31" t="s">
        <v>10</v>
      </c>
      <c r="K1570" s="31" t="s">
        <v>3810</v>
      </c>
      <c r="L1570" s="33">
        <v>0</v>
      </c>
      <c r="M1570" s="150">
        <v>151462.55626300001</v>
      </c>
      <c r="N1570" s="34">
        <v>-214386</v>
      </c>
      <c r="O1570" s="34">
        <v>94951.070085236497</v>
      </c>
      <c r="P1570" s="30">
        <v>4313.5562630000059</v>
      </c>
      <c r="Q1570" s="35">
        <v>6787.3545949999998</v>
      </c>
      <c r="R1570" s="36">
        <v>0</v>
      </c>
      <c r="S1570" s="36">
        <v>0</v>
      </c>
      <c r="T1570" s="36">
        <v>72749.248369236491</v>
      </c>
      <c r="U1570" s="37">
        <v>72749.640669793429</v>
      </c>
      <c r="V1570" s="38">
        <v>79536.995264793426</v>
      </c>
      <c r="W1570" s="34">
        <v>83850.551527793432</v>
      </c>
      <c r="X1570" s="34">
        <v>83850.159227236494</v>
      </c>
      <c r="Y1570" s="33">
        <v>0.39230055693769827</v>
      </c>
      <c r="Z1570" s="144">
        <v>0</v>
      </c>
      <c r="AA1570" s="34">
        <v>0</v>
      </c>
      <c r="AB1570" s="34">
        <v>0</v>
      </c>
      <c r="AC1570" s="34">
        <v>0</v>
      </c>
      <c r="AD1570" s="34">
        <v>0</v>
      </c>
      <c r="AE1570" s="34">
        <v>0</v>
      </c>
      <c r="AF1570" s="34">
        <v>0</v>
      </c>
      <c r="AG1570" s="136">
        <v>216000</v>
      </c>
      <c r="AH1570" s="34">
        <v>218700</v>
      </c>
      <c r="AI1570" s="34">
        <v>0</v>
      </c>
      <c r="AJ1570" s="34">
        <v>2700</v>
      </c>
      <c r="AK1570" s="34">
        <v>2700</v>
      </c>
      <c r="AL1570" s="34">
        <v>216000</v>
      </c>
      <c r="AM1570" s="34">
        <v>216000</v>
      </c>
      <c r="AN1570" s="34">
        <v>0</v>
      </c>
      <c r="AO1570" s="34">
        <v>4313.5562630000059</v>
      </c>
      <c r="AP1570" s="34">
        <v>1613.5562630000059</v>
      </c>
      <c r="AQ1570" s="34">
        <v>2700</v>
      </c>
      <c r="AR1570" s="34">
        <v>-214386</v>
      </c>
      <c r="AS1570" s="34">
        <v>0</v>
      </c>
    </row>
    <row r="1571" spans="2:45" s="1" customFormat="1" ht="14.25" x14ac:dyDescent="0.2">
      <c r="B1571" s="31" t="s">
        <v>4795</v>
      </c>
      <c r="C1571" s="32" t="s">
        <v>2548</v>
      </c>
      <c r="D1571" s="31" t="s">
        <v>2549</v>
      </c>
      <c r="E1571" s="31" t="s">
        <v>13</v>
      </c>
      <c r="F1571" s="31" t="s">
        <v>11</v>
      </c>
      <c r="G1571" s="31" t="s">
        <v>19</v>
      </c>
      <c r="H1571" s="31" t="s">
        <v>63</v>
      </c>
      <c r="I1571" s="31" t="s">
        <v>10</v>
      </c>
      <c r="J1571" s="31" t="s">
        <v>10</v>
      </c>
      <c r="K1571" s="31" t="s">
        <v>2550</v>
      </c>
      <c r="L1571" s="33">
        <v>0</v>
      </c>
      <c r="M1571" s="150">
        <v>140905.96672299999</v>
      </c>
      <c r="N1571" s="34">
        <v>-464586</v>
      </c>
      <c r="O1571" s="34">
        <v>450495.40332769998</v>
      </c>
      <c r="P1571" s="30">
        <v>-300495.00459118001</v>
      </c>
      <c r="Q1571" s="35">
        <v>17125.319426999999</v>
      </c>
      <c r="R1571" s="36">
        <v>300495.00459118001</v>
      </c>
      <c r="S1571" s="36">
        <v>0</v>
      </c>
      <c r="T1571" s="36">
        <v>374222.79098219192</v>
      </c>
      <c r="U1571" s="37">
        <v>674721.43399126513</v>
      </c>
      <c r="V1571" s="38">
        <v>691846.75341826514</v>
      </c>
      <c r="W1571" s="34">
        <v>691846.75341826514</v>
      </c>
      <c r="X1571" s="34">
        <v>433370.08390069997</v>
      </c>
      <c r="Y1571" s="33">
        <v>258476.66951756517</v>
      </c>
      <c r="Z1571" s="144">
        <v>0</v>
      </c>
      <c r="AA1571" s="34">
        <v>0</v>
      </c>
      <c r="AB1571" s="34">
        <v>0</v>
      </c>
      <c r="AC1571" s="34">
        <v>0</v>
      </c>
      <c r="AD1571" s="34">
        <v>0</v>
      </c>
      <c r="AE1571" s="34">
        <v>0</v>
      </c>
      <c r="AF1571" s="34">
        <v>0</v>
      </c>
      <c r="AG1571" s="136">
        <v>0</v>
      </c>
      <c r="AH1571" s="34">
        <v>47908.028685819998</v>
      </c>
      <c r="AI1571" s="34">
        <v>0</v>
      </c>
      <c r="AJ1571" s="34">
        <v>14090.5966723</v>
      </c>
      <c r="AK1571" s="34">
        <v>14090.5966723</v>
      </c>
      <c r="AL1571" s="34">
        <v>0</v>
      </c>
      <c r="AM1571" s="34">
        <v>33817.432013519996</v>
      </c>
      <c r="AN1571" s="34">
        <v>33817.432013519996</v>
      </c>
      <c r="AO1571" s="34">
        <v>-300495.00459118001</v>
      </c>
      <c r="AP1571" s="34">
        <v>-348403.03327700001</v>
      </c>
      <c r="AQ1571" s="34">
        <v>47908.028685819998</v>
      </c>
      <c r="AR1571" s="34">
        <v>-464586</v>
      </c>
      <c r="AS1571" s="34">
        <v>0</v>
      </c>
    </row>
    <row r="1572" spans="2:45" s="1" customFormat="1" ht="14.25" x14ac:dyDescent="0.2">
      <c r="B1572" s="31" t="s">
        <v>4795</v>
      </c>
      <c r="C1572" s="32" t="s">
        <v>778</v>
      </c>
      <c r="D1572" s="31" t="s">
        <v>779</v>
      </c>
      <c r="E1572" s="31" t="s">
        <v>13</v>
      </c>
      <c r="F1572" s="31" t="s">
        <v>11</v>
      </c>
      <c r="G1572" s="31" t="s">
        <v>19</v>
      </c>
      <c r="H1572" s="31" t="s">
        <v>63</v>
      </c>
      <c r="I1572" s="31" t="s">
        <v>10</v>
      </c>
      <c r="J1572" s="31" t="s">
        <v>10</v>
      </c>
      <c r="K1572" s="31" t="s">
        <v>780</v>
      </c>
      <c r="L1572" s="33">
        <v>0</v>
      </c>
      <c r="M1572" s="150">
        <v>180151.18409431103</v>
      </c>
      <c r="N1572" s="34">
        <v>0</v>
      </c>
      <c r="O1572" s="34">
        <v>0</v>
      </c>
      <c r="P1572" s="30">
        <v>0</v>
      </c>
      <c r="Q1572" s="35">
        <v>17870.520992000002</v>
      </c>
      <c r="R1572" s="36">
        <v>0</v>
      </c>
      <c r="S1572" s="36">
        <v>0</v>
      </c>
      <c r="T1572" s="36">
        <v>0</v>
      </c>
      <c r="U1572" s="37">
        <v>0</v>
      </c>
      <c r="V1572" s="38">
        <v>17870.520992000002</v>
      </c>
      <c r="W1572" s="34">
        <v>17870.520992000002</v>
      </c>
      <c r="X1572" s="34">
        <v>0</v>
      </c>
      <c r="Y1572" s="33">
        <v>17870.520992000002</v>
      </c>
      <c r="Z1572" s="144">
        <v>0</v>
      </c>
      <c r="AA1572" s="34">
        <v>0</v>
      </c>
      <c r="AB1572" s="34">
        <v>0</v>
      </c>
      <c r="AC1572" s="34">
        <v>0</v>
      </c>
      <c r="AD1572" s="34">
        <v>0</v>
      </c>
      <c r="AE1572" s="34">
        <v>0</v>
      </c>
      <c r="AF1572" s="34">
        <v>0</v>
      </c>
      <c r="AG1572" s="136">
        <v>0</v>
      </c>
      <c r="AH1572" s="34">
        <v>0</v>
      </c>
      <c r="AI1572" s="34">
        <v>0</v>
      </c>
      <c r="AJ1572" s="34">
        <v>0</v>
      </c>
      <c r="AK1572" s="34">
        <v>0</v>
      </c>
      <c r="AL1572" s="34">
        <v>0</v>
      </c>
      <c r="AM1572" s="34">
        <v>0</v>
      </c>
      <c r="AN1572" s="34">
        <v>0</v>
      </c>
      <c r="AO1572" s="34">
        <v>0</v>
      </c>
      <c r="AP1572" s="34">
        <v>0</v>
      </c>
      <c r="AQ1572" s="34">
        <v>0</v>
      </c>
      <c r="AR1572" s="34">
        <v>0</v>
      </c>
      <c r="AS1572" s="34">
        <v>0</v>
      </c>
    </row>
    <row r="1573" spans="2:45" s="1" customFormat="1" ht="14.25" x14ac:dyDescent="0.2">
      <c r="B1573" s="31" t="s">
        <v>4795</v>
      </c>
      <c r="C1573" s="32" t="s">
        <v>4515</v>
      </c>
      <c r="D1573" s="31" t="s">
        <v>4516</v>
      </c>
      <c r="E1573" s="31" t="s">
        <v>13</v>
      </c>
      <c r="F1573" s="31" t="s">
        <v>11</v>
      </c>
      <c r="G1573" s="31" t="s">
        <v>19</v>
      </c>
      <c r="H1573" s="31" t="s">
        <v>63</v>
      </c>
      <c r="I1573" s="31" t="s">
        <v>10</v>
      </c>
      <c r="J1573" s="31" t="s">
        <v>10</v>
      </c>
      <c r="K1573" s="31" t="s">
        <v>4517</v>
      </c>
      <c r="L1573" s="33">
        <v>0</v>
      </c>
      <c r="M1573" s="150">
        <v>425222.49997599999</v>
      </c>
      <c r="N1573" s="34">
        <v>-317885</v>
      </c>
      <c r="O1573" s="34">
        <v>99622.718092393538</v>
      </c>
      <c r="P1573" s="30">
        <v>365026.99997600005</v>
      </c>
      <c r="Q1573" s="35">
        <v>20831.146173000001</v>
      </c>
      <c r="R1573" s="36">
        <v>0</v>
      </c>
      <c r="S1573" s="36">
        <v>0</v>
      </c>
      <c r="T1573" s="36">
        <v>0</v>
      </c>
      <c r="U1573" s="37">
        <v>0</v>
      </c>
      <c r="V1573" s="38">
        <v>20831.146173000001</v>
      </c>
      <c r="W1573" s="34">
        <v>385858.14614900004</v>
      </c>
      <c r="X1573" s="34">
        <v>0</v>
      </c>
      <c r="Y1573" s="33">
        <v>385858.14614900004</v>
      </c>
      <c r="Z1573" s="144">
        <v>0</v>
      </c>
      <c r="AA1573" s="34">
        <v>0</v>
      </c>
      <c r="AB1573" s="34">
        <v>0</v>
      </c>
      <c r="AC1573" s="34">
        <v>0</v>
      </c>
      <c r="AD1573" s="34">
        <v>0</v>
      </c>
      <c r="AE1573" s="34">
        <v>0</v>
      </c>
      <c r="AF1573" s="34">
        <v>0</v>
      </c>
      <c r="AG1573" s="136">
        <v>514606</v>
      </c>
      <c r="AH1573" s="34">
        <v>533144.5</v>
      </c>
      <c r="AI1573" s="34">
        <v>0</v>
      </c>
      <c r="AJ1573" s="34">
        <v>18538.5</v>
      </c>
      <c r="AK1573" s="34">
        <v>18538.5</v>
      </c>
      <c r="AL1573" s="34">
        <v>514606</v>
      </c>
      <c r="AM1573" s="34">
        <v>514606</v>
      </c>
      <c r="AN1573" s="34">
        <v>0</v>
      </c>
      <c r="AO1573" s="34">
        <v>365026.99997600005</v>
      </c>
      <c r="AP1573" s="34">
        <v>346488.49997600005</v>
      </c>
      <c r="AQ1573" s="34">
        <v>18538.5</v>
      </c>
      <c r="AR1573" s="34">
        <v>-317885</v>
      </c>
      <c r="AS1573" s="34">
        <v>0</v>
      </c>
    </row>
    <row r="1574" spans="2:45" s="1" customFormat="1" ht="14.25" x14ac:dyDescent="0.2">
      <c r="B1574" s="31" t="s">
        <v>4795</v>
      </c>
      <c r="C1574" s="32" t="s">
        <v>1358</v>
      </c>
      <c r="D1574" s="31" t="s">
        <v>1359</v>
      </c>
      <c r="E1574" s="31" t="s">
        <v>13</v>
      </c>
      <c r="F1574" s="31" t="s">
        <v>11</v>
      </c>
      <c r="G1574" s="31" t="s">
        <v>19</v>
      </c>
      <c r="H1574" s="31" t="s">
        <v>77</v>
      </c>
      <c r="I1574" s="31" t="s">
        <v>10</v>
      </c>
      <c r="J1574" s="31" t="s">
        <v>10</v>
      </c>
      <c r="K1574" s="31" t="s">
        <v>1360</v>
      </c>
      <c r="L1574" s="33">
        <v>0</v>
      </c>
      <c r="M1574" s="150">
        <v>8151.3048570699939</v>
      </c>
      <c r="N1574" s="34">
        <v>0</v>
      </c>
      <c r="O1574" s="34">
        <v>0</v>
      </c>
      <c r="P1574" s="30">
        <v>0</v>
      </c>
      <c r="Q1574" s="35">
        <v>1509.0938819999999</v>
      </c>
      <c r="R1574" s="36">
        <v>0</v>
      </c>
      <c r="S1574" s="36">
        <v>0</v>
      </c>
      <c r="T1574" s="36">
        <v>0</v>
      </c>
      <c r="U1574" s="37">
        <v>0</v>
      </c>
      <c r="V1574" s="38">
        <v>1509.0938819999999</v>
      </c>
      <c r="W1574" s="34">
        <v>1509.0938819999999</v>
      </c>
      <c r="X1574" s="34">
        <v>0</v>
      </c>
      <c r="Y1574" s="33">
        <v>1509.0938819999999</v>
      </c>
      <c r="Z1574" s="144">
        <v>0</v>
      </c>
      <c r="AA1574" s="34">
        <v>0</v>
      </c>
      <c r="AB1574" s="34">
        <v>0</v>
      </c>
      <c r="AC1574" s="34">
        <v>0</v>
      </c>
      <c r="AD1574" s="34">
        <v>0</v>
      </c>
      <c r="AE1574" s="34">
        <v>0</v>
      </c>
      <c r="AF1574" s="34">
        <v>0</v>
      </c>
      <c r="AG1574" s="136">
        <v>0</v>
      </c>
      <c r="AH1574" s="34">
        <v>0</v>
      </c>
      <c r="AI1574" s="34">
        <v>0</v>
      </c>
      <c r="AJ1574" s="34">
        <v>0</v>
      </c>
      <c r="AK1574" s="34">
        <v>0</v>
      </c>
      <c r="AL1574" s="34">
        <v>0</v>
      </c>
      <c r="AM1574" s="34">
        <v>0</v>
      </c>
      <c r="AN1574" s="34">
        <v>0</v>
      </c>
      <c r="AO1574" s="34">
        <v>0</v>
      </c>
      <c r="AP1574" s="34">
        <v>0</v>
      </c>
      <c r="AQ1574" s="34">
        <v>0</v>
      </c>
      <c r="AR1574" s="34">
        <v>0</v>
      </c>
      <c r="AS1574" s="34">
        <v>0</v>
      </c>
    </row>
    <row r="1575" spans="2:45" s="1" customFormat="1" ht="14.25" x14ac:dyDescent="0.2">
      <c r="B1575" s="31" t="s">
        <v>4795</v>
      </c>
      <c r="C1575" s="32" t="s">
        <v>739</v>
      </c>
      <c r="D1575" s="31" t="s">
        <v>740</v>
      </c>
      <c r="E1575" s="31" t="s">
        <v>13</v>
      </c>
      <c r="F1575" s="31" t="s">
        <v>11</v>
      </c>
      <c r="G1575" s="31" t="s">
        <v>19</v>
      </c>
      <c r="H1575" s="31" t="s">
        <v>77</v>
      </c>
      <c r="I1575" s="31" t="s">
        <v>10</v>
      </c>
      <c r="J1575" s="31" t="s">
        <v>10</v>
      </c>
      <c r="K1575" s="31" t="s">
        <v>741</v>
      </c>
      <c r="L1575" s="33">
        <v>0</v>
      </c>
      <c r="M1575" s="150">
        <v>73876.626934</v>
      </c>
      <c r="N1575" s="34">
        <v>0</v>
      </c>
      <c r="O1575" s="34">
        <v>0</v>
      </c>
      <c r="P1575" s="30">
        <v>91607.017398159995</v>
      </c>
      <c r="Q1575" s="35">
        <v>5073.8182450000004</v>
      </c>
      <c r="R1575" s="36">
        <v>0</v>
      </c>
      <c r="S1575" s="36">
        <v>0</v>
      </c>
      <c r="T1575" s="36">
        <v>0</v>
      </c>
      <c r="U1575" s="37">
        <v>0</v>
      </c>
      <c r="V1575" s="38">
        <v>5073.8182450000004</v>
      </c>
      <c r="W1575" s="34">
        <v>96680.835643159997</v>
      </c>
      <c r="X1575" s="34">
        <v>0</v>
      </c>
      <c r="Y1575" s="33">
        <v>96680.835643159997</v>
      </c>
      <c r="Z1575" s="144">
        <v>0</v>
      </c>
      <c r="AA1575" s="34">
        <v>0</v>
      </c>
      <c r="AB1575" s="34">
        <v>0</v>
      </c>
      <c r="AC1575" s="34">
        <v>0</v>
      </c>
      <c r="AD1575" s="34">
        <v>0</v>
      </c>
      <c r="AE1575" s="34">
        <v>0</v>
      </c>
      <c r="AF1575" s="34">
        <v>0</v>
      </c>
      <c r="AG1575" s="136">
        <v>0</v>
      </c>
      <c r="AH1575" s="34">
        <v>17730.390464159998</v>
      </c>
      <c r="AI1575" s="34">
        <v>0</v>
      </c>
      <c r="AJ1575" s="34">
        <v>0</v>
      </c>
      <c r="AK1575" s="34">
        <v>0</v>
      </c>
      <c r="AL1575" s="34">
        <v>0</v>
      </c>
      <c r="AM1575" s="34">
        <v>17730.390464159998</v>
      </c>
      <c r="AN1575" s="34">
        <v>17730.390464159998</v>
      </c>
      <c r="AO1575" s="34">
        <v>91607.017398159995</v>
      </c>
      <c r="AP1575" s="34">
        <v>73876.626934</v>
      </c>
      <c r="AQ1575" s="34">
        <v>17730.390464159995</v>
      </c>
      <c r="AR1575" s="34">
        <v>0</v>
      </c>
      <c r="AS1575" s="34">
        <v>0</v>
      </c>
    </row>
    <row r="1576" spans="2:45" s="1" customFormat="1" ht="14.25" x14ac:dyDescent="0.2">
      <c r="B1576" s="31" t="s">
        <v>4795</v>
      </c>
      <c r="C1576" s="32" t="s">
        <v>1713</v>
      </c>
      <c r="D1576" s="31" t="s">
        <v>1714</v>
      </c>
      <c r="E1576" s="31" t="s">
        <v>13</v>
      </c>
      <c r="F1576" s="31" t="s">
        <v>11</v>
      </c>
      <c r="G1576" s="31" t="s">
        <v>19</v>
      </c>
      <c r="H1576" s="31" t="s">
        <v>77</v>
      </c>
      <c r="I1576" s="31" t="s">
        <v>10</v>
      </c>
      <c r="J1576" s="31" t="s">
        <v>10</v>
      </c>
      <c r="K1576" s="31" t="s">
        <v>1715</v>
      </c>
      <c r="L1576" s="33">
        <v>0</v>
      </c>
      <c r="M1576" s="150">
        <v>141300.64793199999</v>
      </c>
      <c r="N1576" s="34">
        <v>36395</v>
      </c>
      <c r="O1576" s="34">
        <v>0</v>
      </c>
      <c r="P1576" s="30">
        <v>209109.80343567999</v>
      </c>
      <c r="Q1576" s="35">
        <v>6013.7927630000004</v>
      </c>
      <c r="R1576" s="36">
        <v>0</v>
      </c>
      <c r="S1576" s="36">
        <v>0</v>
      </c>
      <c r="T1576" s="36">
        <v>0</v>
      </c>
      <c r="U1576" s="37">
        <v>0</v>
      </c>
      <c r="V1576" s="38">
        <v>6013.7927630000004</v>
      </c>
      <c r="W1576" s="34">
        <v>215123.59619868</v>
      </c>
      <c r="X1576" s="34">
        <v>0</v>
      </c>
      <c r="Y1576" s="33">
        <v>215123.59619868</v>
      </c>
      <c r="Z1576" s="144">
        <v>0</v>
      </c>
      <c r="AA1576" s="34">
        <v>0</v>
      </c>
      <c r="AB1576" s="34">
        <v>0</v>
      </c>
      <c r="AC1576" s="34">
        <v>0</v>
      </c>
      <c r="AD1576" s="34">
        <v>0</v>
      </c>
      <c r="AE1576" s="34">
        <v>0</v>
      </c>
      <c r="AF1576" s="34">
        <v>0</v>
      </c>
      <c r="AG1576" s="136">
        <v>0</v>
      </c>
      <c r="AH1576" s="34">
        <v>33912.155503679998</v>
      </c>
      <c r="AI1576" s="34">
        <v>0</v>
      </c>
      <c r="AJ1576" s="34">
        <v>0</v>
      </c>
      <c r="AK1576" s="34">
        <v>0</v>
      </c>
      <c r="AL1576" s="34">
        <v>0</v>
      </c>
      <c r="AM1576" s="34">
        <v>33912.155503679998</v>
      </c>
      <c r="AN1576" s="34">
        <v>33912.155503679998</v>
      </c>
      <c r="AO1576" s="34">
        <v>209109.80343567999</v>
      </c>
      <c r="AP1576" s="34">
        <v>175197.64793199999</v>
      </c>
      <c r="AQ1576" s="34">
        <v>33912.155503679998</v>
      </c>
      <c r="AR1576" s="34">
        <v>36395</v>
      </c>
      <c r="AS1576" s="34">
        <v>0</v>
      </c>
    </row>
    <row r="1577" spans="2:45" s="1" customFormat="1" ht="14.25" x14ac:dyDescent="0.2">
      <c r="B1577" s="31" t="s">
        <v>4795</v>
      </c>
      <c r="C1577" s="32" t="s">
        <v>523</v>
      </c>
      <c r="D1577" s="31" t="s">
        <v>524</v>
      </c>
      <c r="E1577" s="31" t="s">
        <v>13</v>
      </c>
      <c r="F1577" s="31" t="s">
        <v>11</v>
      </c>
      <c r="G1577" s="31" t="s">
        <v>19</v>
      </c>
      <c r="H1577" s="31" t="s">
        <v>132</v>
      </c>
      <c r="I1577" s="31" t="s">
        <v>10</v>
      </c>
      <c r="J1577" s="31" t="s">
        <v>10</v>
      </c>
      <c r="K1577" s="31" t="s">
        <v>525</v>
      </c>
      <c r="L1577" s="33">
        <v>0</v>
      </c>
      <c r="M1577" s="150">
        <v>5291.8777190000001</v>
      </c>
      <c r="N1577" s="34">
        <v>-25113</v>
      </c>
      <c r="O1577" s="34">
        <v>7743.8279022486295</v>
      </c>
      <c r="P1577" s="30">
        <v>5375.9777189999986</v>
      </c>
      <c r="Q1577" s="35">
        <v>739.19763399999999</v>
      </c>
      <c r="R1577" s="36">
        <v>0</v>
      </c>
      <c r="S1577" s="36">
        <v>0</v>
      </c>
      <c r="T1577" s="36">
        <v>1406.3705021681583</v>
      </c>
      <c r="U1577" s="37">
        <v>1406.3780860256363</v>
      </c>
      <c r="V1577" s="38">
        <v>2145.5757200256362</v>
      </c>
      <c r="W1577" s="34">
        <v>7521.5534390256344</v>
      </c>
      <c r="X1577" s="34">
        <v>1628.6525492486298</v>
      </c>
      <c r="Y1577" s="33">
        <v>5892.9008897770045</v>
      </c>
      <c r="Z1577" s="144">
        <v>0</v>
      </c>
      <c r="AA1577" s="34">
        <v>0</v>
      </c>
      <c r="AB1577" s="34">
        <v>0</v>
      </c>
      <c r="AC1577" s="34">
        <v>0</v>
      </c>
      <c r="AD1577" s="34">
        <v>0</v>
      </c>
      <c r="AE1577" s="34">
        <v>0</v>
      </c>
      <c r="AF1577" s="34">
        <v>0</v>
      </c>
      <c r="AG1577" s="136">
        <v>26842</v>
      </c>
      <c r="AH1577" s="34">
        <v>26844.1</v>
      </c>
      <c r="AI1577" s="34">
        <v>0</v>
      </c>
      <c r="AJ1577" s="34">
        <v>2.1</v>
      </c>
      <c r="AK1577" s="34">
        <v>2.1</v>
      </c>
      <c r="AL1577" s="34">
        <v>26842</v>
      </c>
      <c r="AM1577" s="34">
        <v>26842</v>
      </c>
      <c r="AN1577" s="34">
        <v>0</v>
      </c>
      <c r="AO1577" s="34">
        <v>5375.9777189999986</v>
      </c>
      <c r="AP1577" s="34">
        <v>5373.8777189999983</v>
      </c>
      <c r="AQ1577" s="34">
        <v>2.1000000000003638</v>
      </c>
      <c r="AR1577" s="34">
        <v>-25113</v>
      </c>
      <c r="AS1577" s="34">
        <v>0</v>
      </c>
    </row>
    <row r="1578" spans="2:45" s="1" customFormat="1" ht="14.25" x14ac:dyDescent="0.2">
      <c r="B1578" s="31" t="s">
        <v>4795</v>
      </c>
      <c r="C1578" s="32" t="s">
        <v>1886</v>
      </c>
      <c r="D1578" s="31" t="s">
        <v>1887</v>
      </c>
      <c r="E1578" s="31" t="s">
        <v>13</v>
      </c>
      <c r="F1578" s="31" t="s">
        <v>11</v>
      </c>
      <c r="G1578" s="31" t="s">
        <v>19</v>
      </c>
      <c r="H1578" s="31" t="s">
        <v>132</v>
      </c>
      <c r="I1578" s="31" t="s">
        <v>10</v>
      </c>
      <c r="J1578" s="31" t="s">
        <v>10</v>
      </c>
      <c r="K1578" s="31" t="s">
        <v>1888</v>
      </c>
      <c r="L1578" s="33">
        <v>0</v>
      </c>
      <c r="M1578" s="150">
        <v>543.18099199999995</v>
      </c>
      <c r="N1578" s="34">
        <v>-575</v>
      </c>
      <c r="O1578" s="34">
        <v>183.1952158499999</v>
      </c>
      <c r="P1578" s="30">
        <v>-2275.1555699199998</v>
      </c>
      <c r="Q1578" s="35">
        <v>0</v>
      </c>
      <c r="R1578" s="36">
        <v>2275.1555699199998</v>
      </c>
      <c r="S1578" s="36">
        <v>0</v>
      </c>
      <c r="T1578" s="36">
        <v>158.19233379681236</v>
      </c>
      <c r="U1578" s="37">
        <v>2433.3610255532471</v>
      </c>
      <c r="V1578" s="38">
        <v>2433.3610255532471</v>
      </c>
      <c r="W1578" s="34">
        <v>2433.3610255532471</v>
      </c>
      <c r="X1578" s="34">
        <v>183.19521584999984</v>
      </c>
      <c r="Y1578" s="33">
        <v>2250.1658097032473</v>
      </c>
      <c r="Z1578" s="144">
        <v>0</v>
      </c>
      <c r="AA1578" s="34">
        <v>0</v>
      </c>
      <c r="AB1578" s="34">
        <v>0</v>
      </c>
      <c r="AC1578" s="34">
        <v>0</v>
      </c>
      <c r="AD1578" s="34">
        <v>0</v>
      </c>
      <c r="AE1578" s="34">
        <v>0</v>
      </c>
      <c r="AF1578" s="34">
        <v>0</v>
      </c>
      <c r="AG1578" s="136">
        <v>0</v>
      </c>
      <c r="AH1578" s="34">
        <v>146.66343807999999</v>
      </c>
      <c r="AI1578" s="34">
        <v>0</v>
      </c>
      <c r="AJ1578" s="34">
        <v>16.3</v>
      </c>
      <c r="AK1578" s="34">
        <v>16.3</v>
      </c>
      <c r="AL1578" s="34">
        <v>0</v>
      </c>
      <c r="AM1578" s="34">
        <v>130.36343807999998</v>
      </c>
      <c r="AN1578" s="34">
        <v>130.36343807999998</v>
      </c>
      <c r="AO1578" s="34">
        <v>-2275.1555699199998</v>
      </c>
      <c r="AP1578" s="34">
        <v>-2421.8190079999999</v>
      </c>
      <c r="AQ1578" s="34">
        <v>146.66343808000011</v>
      </c>
      <c r="AR1578" s="34">
        <v>-575</v>
      </c>
      <c r="AS1578" s="34">
        <v>0</v>
      </c>
    </row>
    <row r="1579" spans="2:45" s="1" customFormat="1" ht="14.25" x14ac:dyDescent="0.2">
      <c r="B1579" s="31" t="s">
        <v>4795</v>
      </c>
      <c r="C1579" s="32" t="s">
        <v>1070</v>
      </c>
      <c r="D1579" s="31" t="s">
        <v>1071</v>
      </c>
      <c r="E1579" s="31" t="s">
        <v>13</v>
      </c>
      <c r="F1579" s="31" t="s">
        <v>11</v>
      </c>
      <c r="G1579" s="31" t="s">
        <v>19</v>
      </c>
      <c r="H1579" s="31" t="s">
        <v>132</v>
      </c>
      <c r="I1579" s="31" t="s">
        <v>10</v>
      </c>
      <c r="J1579" s="31" t="s">
        <v>10</v>
      </c>
      <c r="K1579" s="31" t="s">
        <v>1072</v>
      </c>
      <c r="L1579" s="33">
        <v>0</v>
      </c>
      <c r="M1579" s="150">
        <v>8290.0612390000006</v>
      </c>
      <c r="N1579" s="34">
        <v>-20224</v>
      </c>
      <c r="O1579" s="34">
        <v>6614.9638169999971</v>
      </c>
      <c r="P1579" s="30">
        <v>2033.0612390000024</v>
      </c>
      <c r="Q1579" s="35">
        <v>432.86101500000001</v>
      </c>
      <c r="R1579" s="36">
        <v>0</v>
      </c>
      <c r="S1579" s="36">
        <v>0</v>
      </c>
      <c r="T1579" s="36">
        <v>3582.7713339870102</v>
      </c>
      <c r="U1579" s="37">
        <v>3582.790654093008</v>
      </c>
      <c r="V1579" s="38">
        <v>4015.651669093008</v>
      </c>
      <c r="W1579" s="34">
        <v>6048.7129080930099</v>
      </c>
      <c r="X1579" s="34">
        <v>4149.0415629999934</v>
      </c>
      <c r="Y1579" s="33">
        <v>1899.671345093016</v>
      </c>
      <c r="Z1579" s="144">
        <v>0</v>
      </c>
      <c r="AA1579" s="34">
        <v>0</v>
      </c>
      <c r="AB1579" s="34">
        <v>0</v>
      </c>
      <c r="AC1579" s="34">
        <v>0</v>
      </c>
      <c r="AD1579" s="34">
        <v>0</v>
      </c>
      <c r="AE1579" s="34">
        <v>0</v>
      </c>
      <c r="AF1579" s="34">
        <v>0</v>
      </c>
      <c r="AG1579" s="136">
        <v>29950</v>
      </c>
      <c r="AH1579" s="34">
        <v>30000</v>
      </c>
      <c r="AI1579" s="34">
        <v>0</v>
      </c>
      <c r="AJ1579" s="34">
        <v>50</v>
      </c>
      <c r="AK1579" s="34">
        <v>50</v>
      </c>
      <c r="AL1579" s="34">
        <v>29950</v>
      </c>
      <c r="AM1579" s="34">
        <v>29950</v>
      </c>
      <c r="AN1579" s="34">
        <v>0</v>
      </c>
      <c r="AO1579" s="34">
        <v>2033.0612390000024</v>
      </c>
      <c r="AP1579" s="34">
        <v>1983.0612390000024</v>
      </c>
      <c r="AQ1579" s="34">
        <v>50</v>
      </c>
      <c r="AR1579" s="34">
        <v>-20224</v>
      </c>
      <c r="AS1579" s="34">
        <v>0</v>
      </c>
    </row>
    <row r="1580" spans="2:45" s="1" customFormat="1" ht="14.25" x14ac:dyDescent="0.2">
      <c r="B1580" s="31" t="s">
        <v>4795</v>
      </c>
      <c r="C1580" s="32" t="s">
        <v>4542</v>
      </c>
      <c r="D1580" s="31" t="s">
        <v>4543</v>
      </c>
      <c r="E1580" s="31" t="s">
        <v>13</v>
      </c>
      <c r="F1580" s="31" t="s">
        <v>11</v>
      </c>
      <c r="G1580" s="31" t="s">
        <v>19</v>
      </c>
      <c r="H1580" s="31" t="s">
        <v>132</v>
      </c>
      <c r="I1580" s="31" t="s">
        <v>10</v>
      </c>
      <c r="J1580" s="31" t="s">
        <v>10</v>
      </c>
      <c r="K1580" s="31" t="s">
        <v>4544</v>
      </c>
      <c r="L1580" s="33">
        <v>0</v>
      </c>
      <c r="M1580" s="150">
        <v>336.40249</v>
      </c>
      <c r="N1580" s="34">
        <v>-20900</v>
      </c>
      <c r="O1580" s="34">
        <v>6841.9854637340177</v>
      </c>
      <c r="P1580" s="30">
        <v>-3817.9572609999996</v>
      </c>
      <c r="Q1580" s="35">
        <v>0</v>
      </c>
      <c r="R1580" s="36">
        <v>3817.9572609999996</v>
      </c>
      <c r="S1580" s="36">
        <v>0</v>
      </c>
      <c r="T1580" s="36">
        <v>5908.1763859934836</v>
      </c>
      <c r="U1580" s="37">
        <v>9726.1860952006082</v>
      </c>
      <c r="V1580" s="38">
        <v>9726.1860952006082</v>
      </c>
      <c r="W1580" s="34">
        <v>9726.1860952006082</v>
      </c>
      <c r="X1580" s="34">
        <v>6841.9854637340177</v>
      </c>
      <c r="Y1580" s="33">
        <v>2884.2006314665905</v>
      </c>
      <c r="Z1580" s="144">
        <v>0</v>
      </c>
      <c r="AA1580" s="34">
        <v>0</v>
      </c>
      <c r="AB1580" s="34">
        <v>0</v>
      </c>
      <c r="AC1580" s="34">
        <v>0</v>
      </c>
      <c r="AD1580" s="34">
        <v>0</v>
      </c>
      <c r="AE1580" s="34">
        <v>0</v>
      </c>
      <c r="AF1580" s="34">
        <v>0</v>
      </c>
      <c r="AG1580" s="136">
        <v>17273</v>
      </c>
      <c r="AH1580" s="34">
        <v>17306.640249</v>
      </c>
      <c r="AI1580" s="34">
        <v>0</v>
      </c>
      <c r="AJ1580" s="34">
        <v>33.640249000000004</v>
      </c>
      <c r="AK1580" s="34">
        <v>33.640249000000004</v>
      </c>
      <c r="AL1580" s="34">
        <v>17273</v>
      </c>
      <c r="AM1580" s="34">
        <v>17273</v>
      </c>
      <c r="AN1580" s="34">
        <v>0</v>
      </c>
      <c r="AO1580" s="34">
        <v>-3817.9572609999996</v>
      </c>
      <c r="AP1580" s="34">
        <v>-3851.5975099999996</v>
      </c>
      <c r="AQ1580" s="34">
        <v>33.64024900000004</v>
      </c>
      <c r="AR1580" s="34">
        <v>-20900</v>
      </c>
      <c r="AS1580" s="34">
        <v>0</v>
      </c>
    </row>
    <row r="1581" spans="2:45" s="1" customFormat="1" ht="14.25" x14ac:dyDescent="0.2">
      <c r="B1581" s="31" t="s">
        <v>4795</v>
      </c>
      <c r="C1581" s="32" t="s">
        <v>689</v>
      </c>
      <c r="D1581" s="31" t="s">
        <v>690</v>
      </c>
      <c r="E1581" s="31" t="s">
        <v>13</v>
      </c>
      <c r="F1581" s="31" t="s">
        <v>11</v>
      </c>
      <c r="G1581" s="31" t="s">
        <v>19</v>
      </c>
      <c r="H1581" s="31" t="s">
        <v>132</v>
      </c>
      <c r="I1581" s="31" t="s">
        <v>10</v>
      </c>
      <c r="J1581" s="31" t="s">
        <v>10</v>
      </c>
      <c r="K1581" s="31" t="s">
        <v>691</v>
      </c>
      <c r="L1581" s="33">
        <v>0</v>
      </c>
      <c r="M1581" s="150">
        <v>5003.1495670000004</v>
      </c>
      <c r="N1581" s="34">
        <v>-13657</v>
      </c>
      <c r="O1581" s="34">
        <v>4478.0688434999975</v>
      </c>
      <c r="P1581" s="30">
        <v>2123.1495670000004</v>
      </c>
      <c r="Q1581" s="35">
        <v>368.32357500000001</v>
      </c>
      <c r="R1581" s="36">
        <v>0</v>
      </c>
      <c r="S1581" s="36">
        <v>0</v>
      </c>
      <c r="T1581" s="36">
        <v>1715.4607934102332</v>
      </c>
      <c r="U1581" s="37">
        <v>1715.4700440381059</v>
      </c>
      <c r="V1581" s="38">
        <v>2083.793619038106</v>
      </c>
      <c r="W1581" s="34">
        <v>4206.9431860381064</v>
      </c>
      <c r="X1581" s="34">
        <v>1986.5957014999967</v>
      </c>
      <c r="Y1581" s="33">
        <v>2220.3474845381097</v>
      </c>
      <c r="Z1581" s="144">
        <v>0</v>
      </c>
      <c r="AA1581" s="34">
        <v>0</v>
      </c>
      <c r="AB1581" s="34">
        <v>0</v>
      </c>
      <c r="AC1581" s="34">
        <v>0</v>
      </c>
      <c r="AD1581" s="34">
        <v>0</v>
      </c>
      <c r="AE1581" s="34">
        <v>0</v>
      </c>
      <c r="AF1581" s="34">
        <v>0</v>
      </c>
      <c r="AG1581" s="136">
        <v>20802</v>
      </c>
      <c r="AH1581" s="34">
        <v>20802</v>
      </c>
      <c r="AI1581" s="34">
        <v>0</v>
      </c>
      <c r="AJ1581" s="34">
        <v>0</v>
      </c>
      <c r="AK1581" s="34">
        <v>0</v>
      </c>
      <c r="AL1581" s="34">
        <v>20802</v>
      </c>
      <c r="AM1581" s="34">
        <v>20802</v>
      </c>
      <c r="AN1581" s="34">
        <v>0</v>
      </c>
      <c r="AO1581" s="34">
        <v>2123.1495670000004</v>
      </c>
      <c r="AP1581" s="34">
        <v>2123.1495670000004</v>
      </c>
      <c r="AQ1581" s="34">
        <v>0</v>
      </c>
      <c r="AR1581" s="34">
        <v>-13657</v>
      </c>
      <c r="AS1581" s="34">
        <v>0</v>
      </c>
    </row>
    <row r="1582" spans="2:45" s="1" customFormat="1" ht="14.25" x14ac:dyDescent="0.2">
      <c r="B1582" s="31" t="s">
        <v>4795</v>
      </c>
      <c r="C1582" s="32" t="s">
        <v>2204</v>
      </c>
      <c r="D1582" s="31" t="s">
        <v>2205</v>
      </c>
      <c r="E1582" s="31" t="s">
        <v>13</v>
      </c>
      <c r="F1582" s="31" t="s">
        <v>11</v>
      </c>
      <c r="G1582" s="31" t="s">
        <v>19</v>
      </c>
      <c r="H1582" s="31" t="s">
        <v>132</v>
      </c>
      <c r="I1582" s="31" t="s">
        <v>10</v>
      </c>
      <c r="J1582" s="31" t="s">
        <v>10</v>
      </c>
      <c r="K1582" s="31" t="s">
        <v>2206</v>
      </c>
      <c r="L1582" s="33">
        <v>0</v>
      </c>
      <c r="M1582" s="150">
        <v>396.36520310098894</v>
      </c>
      <c r="N1582" s="34">
        <v>0</v>
      </c>
      <c r="O1582" s="34">
        <v>0</v>
      </c>
      <c r="P1582" s="30">
        <v>0</v>
      </c>
      <c r="Q1582" s="35">
        <v>324.52928700000001</v>
      </c>
      <c r="R1582" s="36">
        <v>0</v>
      </c>
      <c r="S1582" s="36">
        <v>0</v>
      </c>
      <c r="T1582" s="36">
        <v>0</v>
      </c>
      <c r="U1582" s="37">
        <v>0</v>
      </c>
      <c r="V1582" s="38">
        <v>324.52928700000001</v>
      </c>
      <c r="W1582" s="34">
        <v>324.52928700000001</v>
      </c>
      <c r="X1582" s="34">
        <v>0</v>
      </c>
      <c r="Y1582" s="33">
        <v>324.52928700000001</v>
      </c>
      <c r="Z1582" s="144">
        <v>0</v>
      </c>
      <c r="AA1582" s="34">
        <v>0</v>
      </c>
      <c r="AB1582" s="34">
        <v>0</v>
      </c>
      <c r="AC1582" s="34">
        <v>0</v>
      </c>
      <c r="AD1582" s="34">
        <v>0</v>
      </c>
      <c r="AE1582" s="34">
        <v>0</v>
      </c>
      <c r="AF1582" s="34">
        <v>0</v>
      </c>
      <c r="AG1582" s="136">
        <v>0</v>
      </c>
      <c r="AH1582" s="34">
        <v>0</v>
      </c>
      <c r="AI1582" s="34">
        <v>0</v>
      </c>
      <c r="AJ1582" s="34">
        <v>0</v>
      </c>
      <c r="AK1582" s="34">
        <v>0</v>
      </c>
      <c r="AL1582" s="34">
        <v>0</v>
      </c>
      <c r="AM1582" s="34">
        <v>0</v>
      </c>
      <c r="AN1582" s="34">
        <v>0</v>
      </c>
      <c r="AO1582" s="34">
        <v>0</v>
      </c>
      <c r="AP1582" s="34">
        <v>0</v>
      </c>
      <c r="AQ1582" s="34">
        <v>0</v>
      </c>
      <c r="AR1582" s="34">
        <v>0</v>
      </c>
      <c r="AS1582" s="34">
        <v>0</v>
      </c>
    </row>
    <row r="1583" spans="2:45" s="1" customFormat="1" ht="14.25" x14ac:dyDescent="0.2">
      <c r="B1583" s="31" t="s">
        <v>4795</v>
      </c>
      <c r="C1583" s="32" t="s">
        <v>3841</v>
      </c>
      <c r="D1583" s="31" t="s">
        <v>3842</v>
      </c>
      <c r="E1583" s="31" t="s">
        <v>13</v>
      </c>
      <c r="F1583" s="31" t="s">
        <v>11</v>
      </c>
      <c r="G1583" s="31" t="s">
        <v>19</v>
      </c>
      <c r="H1583" s="31" t="s">
        <v>132</v>
      </c>
      <c r="I1583" s="31" t="s">
        <v>10</v>
      </c>
      <c r="J1583" s="31" t="s">
        <v>10</v>
      </c>
      <c r="K1583" s="31" t="s">
        <v>3843</v>
      </c>
      <c r="L1583" s="33">
        <v>0</v>
      </c>
      <c r="M1583" s="150">
        <v>1457.588579</v>
      </c>
      <c r="N1583" s="34">
        <v>-2741</v>
      </c>
      <c r="O1583" s="34">
        <v>429.64147033746792</v>
      </c>
      <c r="P1583" s="30">
        <v>-895.59016204</v>
      </c>
      <c r="Q1583" s="35">
        <v>0</v>
      </c>
      <c r="R1583" s="36">
        <v>895.59016204</v>
      </c>
      <c r="S1583" s="36">
        <v>0</v>
      </c>
      <c r="T1583" s="36">
        <v>371.00306671888416</v>
      </c>
      <c r="U1583" s="37">
        <v>1266.6000588669638</v>
      </c>
      <c r="V1583" s="38">
        <v>1266.6000588669638</v>
      </c>
      <c r="W1583" s="34">
        <v>1266.6000588669638</v>
      </c>
      <c r="X1583" s="34">
        <v>429.64147033746804</v>
      </c>
      <c r="Y1583" s="33">
        <v>836.95858852949573</v>
      </c>
      <c r="Z1583" s="144">
        <v>0</v>
      </c>
      <c r="AA1583" s="34">
        <v>0</v>
      </c>
      <c r="AB1583" s="34">
        <v>0</v>
      </c>
      <c r="AC1583" s="34">
        <v>0</v>
      </c>
      <c r="AD1583" s="34">
        <v>0</v>
      </c>
      <c r="AE1583" s="34">
        <v>0</v>
      </c>
      <c r="AF1583" s="34">
        <v>0</v>
      </c>
      <c r="AG1583" s="136">
        <v>0</v>
      </c>
      <c r="AH1583" s="34">
        <v>387.82125895999997</v>
      </c>
      <c r="AI1583" s="34">
        <v>0</v>
      </c>
      <c r="AJ1583" s="34">
        <v>38</v>
      </c>
      <c r="AK1583" s="34">
        <v>38</v>
      </c>
      <c r="AL1583" s="34">
        <v>0</v>
      </c>
      <c r="AM1583" s="34">
        <v>349.82125895999997</v>
      </c>
      <c r="AN1583" s="34">
        <v>349.82125895999997</v>
      </c>
      <c r="AO1583" s="34">
        <v>-895.59016204</v>
      </c>
      <c r="AP1583" s="34">
        <v>-1283.411421</v>
      </c>
      <c r="AQ1583" s="34">
        <v>387.82125895999997</v>
      </c>
      <c r="AR1583" s="34">
        <v>-2741</v>
      </c>
      <c r="AS1583" s="34">
        <v>0</v>
      </c>
    </row>
    <row r="1584" spans="2:45" s="1" customFormat="1" ht="14.25" x14ac:dyDescent="0.2">
      <c r="B1584" s="31" t="s">
        <v>4795</v>
      </c>
      <c r="C1584" s="32" t="s">
        <v>2359</v>
      </c>
      <c r="D1584" s="31" t="s">
        <v>2360</v>
      </c>
      <c r="E1584" s="31" t="s">
        <v>13</v>
      </c>
      <c r="F1584" s="31" t="s">
        <v>11</v>
      </c>
      <c r="G1584" s="31" t="s">
        <v>19</v>
      </c>
      <c r="H1584" s="31" t="s">
        <v>132</v>
      </c>
      <c r="I1584" s="31" t="s">
        <v>10</v>
      </c>
      <c r="J1584" s="31" t="s">
        <v>10</v>
      </c>
      <c r="K1584" s="31" t="s">
        <v>2361</v>
      </c>
      <c r="L1584" s="33">
        <v>0</v>
      </c>
      <c r="M1584" s="150">
        <v>8700.4181819999994</v>
      </c>
      <c r="N1584" s="34">
        <v>-9906</v>
      </c>
      <c r="O1584" s="34">
        <v>3211.539685199999</v>
      </c>
      <c r="P1584" s="30">
        <v>17424.018182</v>
      </c>
      <c r="Q1584" s="35">
        <v>613.43296099999998</v>
      </c>
      <c r="R1584" s="36">
        <v>0</v>
      </c>
      <c r="S1584" s="36">
        <v>0</v>
      </c>
      <c r="T1584" s="36">
        <v>0</v>
      </c>
      <c r="U1584" s="37">
        <v>0</v>
      </c>
      <c r="V1584" s="38">
        <v>613.43296099999998</v>
      </c>
      <c r="W1584" s="34">
        <v>18037.451142999998</v>
      </c>
      <c r="X1584" s="34">
        <v>0</v>
      </c>
      <c r="Y1584" s="33">
        <v>18037.451142999998</v>
      </c>
      <c r="Z1584" s="144">
        <v>0</v>
      </c>
      <c r="AA1584" s="34">
        <v>0</v>
      </c>
      <c r="AB1584" s="34">
        <v>0</v>
      </c>
      <c r="AC1584" s="34">
        <v>0</v>
      </c>
      <c r="AD1584" s="34">
        <v>0</v>
      </c>
      <c r="AE1584" s="34">
        <v>0</v>
      </c>
      <c r="AF1584" s="34">
        <v>0</v>
      </c>
      <c r="AG1584" s="136">
        <v>25850</v>
      </c>
      <c r="AH1584" s="34">
        <v>25961.599999999999</v>
      </c>
      <c r="AI1584" s="34">
        <v>0</v>
      </c>
      <c r="AJ1584" s="34">
        <v>111.60000000000001</v>
      </c>
      <c r="AK1584" s="34">
        <v>111.60000000000001</v>
      </c>
      <c r="AL1584" s="34">
        <v>25850</v>
      </c>
      <c r="AM1584" s="34">
        <v>25850</v>
      </c>
      <c r="AN1584" s="34">
        <v>0</v>
      </c>
      <c r="AO1584" s="34">
        <v>17424.018182</v>
      </c>
      <c r="AP1584" s="34">
        <v>17312.418182000001</v>
      </c>
      <c r="AQ1584" s="34">
        <v>111.59999999999854</v>
      </c>
      <c r="AR1584" s="34">
        <v>-9906</v>
      </c>
      <c r="AS1584" s="34">
        <v>0</v>
      </c>
    </row>
    <row r="1585" spans="2:45" s="1" customFormat="1" ht="14.25" x14ac:dyDescent="0.2">
      <c r="B1585" s="31" t="s">
        <v>4795</v>
      </c>
      <c r="C1585" s="32" t="s">
        <v>1364</v>
      </c>
      <c r="D1585" s="31" t="s">
        <v>1365</v>
      </c>
      <c r="E1585" s="31" t="s">
        <v>13</v>
      </c>
      <c r="F1585" s="31" t="s">
        <v>11</v>
      </c>
      <c r="G1585" s="31" t="s">
        <v>19</v>
      </c>
      <c r="H1585" s="31" t="s">
        <v>132</v>
      </c>
      <c r="I1585" s="31" t="s">
        <v>10</v>
      </c>
      <c r="J1585" s="31" t="s">
        <v>10</v>
      </c>
      <c r="K1585" s="31" t="s">
        <v>1366</v>
      </c>
      <c r="L1585" s="33">
        <v>0</v>
      </c>
      <c r="M1585" s="150">
        <v>7743.5148769999996</v>
      </c>
      <c r="N1585" s="34">
        <v>-20286</v>
      </c>
      <c r="O1585" s="34">
        <v>6651.6881129999965</v>
      </c>
      <c r="P1585" s="30">
        <v>-20937.041552520001</v>
      </c>
      <c r="Q1585" s="35">
        <v>380.631258</v>
      </c>
      <c r="R1585" s="36">
        <v>20937.041552520001</v>
      </c>
      <c r="S1585" s="36">
        <v>0</v>
      </c>
      <c r="T1585" s="36">
        <v>5415.1693572457843</v>
      </c>
      <c r="U1585" s="37">
        <v>26352.353014148284</v>
      </c>
      <c r="V1585" s="38">
        <v>26732.984272148286</v>
      </c>
      <c r="W1585" s="34">
        <v>26732.984272148286</v>
      </c>
      <c r="X1585" s="34">
        <v>6271.0568549999916</v>
      </c>
      <c r="Y1585" s="33">
        <v>20461.927417148294</v>
      </c>
      <c r="Z1585" s="144">
        <v>0</v>
      </c>
      <c r="AA1585" s="34">
        <v>0</v>
      </c>
      <c r="AB1585" s="34">
        <v>0</v>
      </c>
      <c r="AC1585" s="34">
        <v>0</v>
      </c>
      <c r="AD1585" s="34">
        <v>0</v>
      </c>
      <c r="AE1585" s="34">
        <v>0</v>
      </c>
      <c r="AF1585" s="34">
        <v>0</v>
      </c>
      <c r="AG1585" s="136">
        <v>0</v>
      </c>
      <c r="AH1585" s="34">
        <v>1858.4435704799998</v>
      </c>
      <c r="AI1585" s="34">
        <v>0</v>
      </c>
      <c r="AJ1585" s="34">
        <v>0</v>
      </c>
      <c r="AK1585" s="34">
        <v>0</v>
      </c>
      <c r="AL1585" s="34">
        <v>0</v>
      </c>
      <c r="AM1585" s="34">
        <v>1858.4435704799998</v>
      </c>
      <c r="AN1585" s="34">
        <v>1858.4435704799998</v>
      </c>
      <c r="AO1585" s="34">
        <v>-20937.041552520001</v>
      </c>
      <c r="AP1585" s="34">
        <v>-22795.485122999999</v>
      </c>
      <c r="AQ1585" s="34">
        <v>1858.443570479998</v>
      </c>
      <c r="AR1585" s="34">
        <v>-20286</v>
      </c>
      <c r="AS1585" s="34">
        <v>0</v>
      </c>
    </row>
    <row r="1586" spans="2:45" s="1" customFormat="1" ht="14.25" x14ac:dyDescent="0.2">
      <c r="B1586" s="31" t="s">
        <v>4795</v>
      </c>
      <c r="C1586" s="32" t="s">
        <v>3542</v>
      </c>
      <c r="D1586" s="31" t="s">
        <v>3543</v>
      </c>
      <c r="E1586" s="31" t="s">
        <v>13</v>
      </c>
      <c r="F1586" s="31" t="s">
        <v>11</v>
      </c>
      <c r="G1586" s="31" t="s">
        <v>19</v>
      </c>
      <c r="H1586" s="31" t="s">
        <v>55</v>
      </c>
      <c r="I1586" s="31" t="s">
        <v>10</v>
      </c>
      <c r="J1586" s="31" t="s">
        <v>10</v>
      </c>
      <c r="K1586" s="31" t="s">
        <v>3544</v>
      </c>
      <c r="L1586" s="33">
        <v>0</v>
      </c>
      <c r="M1586" s="150">
        <v>13762.600635999999</v>
      </c>
      <c r="N1586" s="34">
        <v>-8826</v>
      </c>
      <c r="O1586" s="34">
        <v>3845.2253954877056</v>
      </c>
      <c r="P1586" s="30">
        <v>17164.600635999999</v>
      </c>
      <c r="Q1586" s="35">
        <v>1479.524578</v>
      </c>
      <c r="R1586" s="36">
        <v>0</v>
      </c>
      <c r="S1586" s="36">
        <v>0</v>
      </c>
      <c r="T1586" s="36">
        <v>0</v>
      </c>
      <c r="U1586" s="37">
        <v>0</v>
      </c>
      <c r="V1586" s="38">
        <v>1479.524578</v>
      </c>
      <c r="W1586" s="34">
        <v>18644.125214</v>
      </c>
      <c r="X1586" s="34">
        <v>0</v>
      </c>
      <c r="Y1586" s="33">
        <v>18644.125214</v>
      </c>
      <c r="Z1586" s="144">
        <v>0</v>
      </c>
      <c r="AA1586" s="34">
        <v>0</v>
      </c>
      <c r="AB1586" s="34">
        <v>0</v>
      </c>
      <c r="AC1586" s="34">
        <v>0</v>
      </c>
      <c r="AD1586" s="34">
        <v>0</v>
      </c>
      <c r="AE1586" s="34">
        <v>0</v>
      </c>
      <c r="AF1586" s="34">
        <v>0</v>
      </c>
      <c r="AG1586" s="136">
        <v>19131</v>
      </c>
      <c r="AH1586" s="34">
        <v>19204</v>
      </c>
      <c r="AI1586" s="34">
        <v>0</v>
      </c>
      <c r="AJ1586" s="34">
        <v>73</v>
      </c>
      <c r="AK1586" s="34">
        <v>73</v>
      </c>
      <c r="AL1586" s="34">
        <v>19131</v>
      </c>
      <c r="AM1586" s="34">
        <v>19131</v>
      </c>
      <c r="AN1586" s="34">
        <v>0</v>
      </c>
      <c r="AO1586" s="34">
        <v>17164.600635999999</v>
      </c>
      <c r="AP1586" s="34">
        <v>17091.600635999999</v>
      </c>
      <c r="AQ1586" s="34">
        <v>73</v>
      </c>
      <c r="AR1586" s="34">
        <v>-8826</v>
      </c>
      <c r="AS1586" s="34">
        <v>0</v>
      </c>
    </row>
    <row r="1587" spans="2:45" s="1" customFormat="1" ht="14.25" x14ac:dyDescent="0.2">
      <c r="B1587" s="31" t="s">
        <v>4795</v>
      </c>
      <c r="C1587" s="32" t="s">
        <v>2968</v>
      </c>
      <c r="D1587" s="31" t="s">
        <v>2969</v>
      </c>
      <c r="E1587" s="31" t="s">
        <v>13</v>
      </c>
      <c r="F1587" s="31" t="s">
        <v>11</v>
      </c>
      <c r="G1587" s="31" t="s">
        <v>19</v>
      </c>
      <c r="H1587" s="31" t="s">
        <v>55</v>
      </c>
      <c r="I1587" s="31" t="s">
        <v>10</v>
      </c>
      <c r="J1587" s="31" t="s">
        <v>10</v>
      </c>
      <c r="K1587" s="31" t="s">
        <v>2970</v>
      </c>
      <c r="L1587" s="33">
        <v>0</v>
      </c>
      <c r="M1587" s="150">
        <v>30567.326532999999</v>
      </c>
      <c r="N1587" s="34">
        <v>-23083</v>
      </c>
      <c r="O1587" s="34">
        <v>5259.7912719165924</v>
      </c>
      <c r="P1587" s="30">
        <v>-38762.940813699999</v>
      </c>
      <c r="Q1587" s="35">
        <v>3769.9673320000002</v>
      </c>
      <c r="R1587" s="36">
        <v>38762.940813699999</v>
      </c>
      <c r="S1587" s="36">
        <v>0</v>
      </c>
      <c r="T1587" s="36">
        <v>1286.4895238025274</v>
      </c>
      <c r="U1587" s="37">
        <v>40049.646304185058</v>
      </c>
      <c r="V1587" s="38">
        <v>43819.613636185059</v>
      </c>
      <c r="W1587" s="34">
        <v>43819.613636185059</v>
      </c>
      <c r="X1587" s="34">
        <v>1489.8239399165905</v>
      </c>
      <c r="Y1587" s="33">
        <v>42329.789696268468</v>
      </c>
      <c r="Z1587" s="144">
        <v>0</v>
      </c>
      <c r="AA1587" s="34">
        <v>0</v>
      </c>
      <c r="AB1587" s="34">
        <v>0</v>
      </c>
      <c r="AC1587" s="34">
        <v>0</v>
      </c>
      <c r="AD1587" s="34">
        <v>0</v>
      </c>
      <c r="AE1587" s="34">
        <v>0</v>
      </c>
      <c r="AF1587" s="34">
        <v>0</v>
      </c>
      <c r="AG1587" s="136">
        <v>46526</v>
      </c>
      <c r="AH1587" s="34">
        <v>49582.732653300001</v>
      </c>
      <c r="AI1587" s="34">
        <v>0</v>
      </c>
      <c r="AJ1587" s="34">
        <v>3056.7326533</v>
      </c>
      <c r="AK1587" s="34">
        <v>3056.7326533</v>
      </c>
      <c r="AL1587" s="34">
        <v>46526</v>
      </c>
      <c r="AM1587" s="34">
        <v>46526</v>
      </c>
      <c r="AN1587" s="34">
        <v>0</v>
      </c>
      <c r="AO1587" s="34">
        <v>-38762.940813699999</v>
      </c>
      <c r="AP1587" s="34">
        <v>-41819.673467000001</v>
      </c>
      <c r="AQ1587" s="34">
        <v>3056.7326533000014</v>
      </c>
      <c r="AR1587" s="34">
        <v>-23083</v>
      </c>
      <c r="AS1587" s="34">
        <v>0</v>
      </c>
    </row>
    <row r="1588" spans="2:45" s="1" customFormat="1" ht="14.25" x14ac:dyDescent="0.2">
      <c r="B1588" s="31" t="s">
        <v>4795</v>
      </c>
      <c r="C1588" s="32" t="s">
        <v>4437</v>
      </c>
      <c r="D1588" s="31" t="s">
        <v>4438</v>
      </c>
      <c r="E1588" s="31" t="s">
        <v>13</v>
      </c>
      <c r="F1588" s="31" t="s">
        <v>11</v>
      </c>
      <c r="G1588" s="31" t="s">
        <v>19</v>
      </c>
      <c r="H1588" s="31" t="s">
        <v>55</v>
      </c>
      <c r="I1588" s="31" t="s">
        <v>10</v>
      </c>
      <c r="J1588" s="31" t="s">
        <v>10</v>
      </c>
      <c r="K1588" s="31" t="s">
        <v>4439</v>
      </c>
      <c r="L1588" s="33">
        <v>0</v>
      </c>
      <c r="M1588" s="150">
        <v>115513.653613</v>
      </c>
      <c r="N1588" s="34">
        <v>-134419</v>
      </c>
      <c r="O1588" s="34">
        <v>111957.8409067558</v>
      </c>
      <c r="P1588" s="30">
        <v>2010.6536130000022</v>
      </c>
      <c r="Q1588" s="35">
        <v>8746.234359</v>
      </c>
      <c r="R1588" s="36">
        <v>0</v>
      </c>
      <c r="S1588" s="36">
        <v>0</v>
      </c>
      <c r="T1588" s="36">
        <v>90444.064962755801</v>
      </c>
      <c r="U1588" s="37">
        <v>90444.552682668407</v>
      </c>
      <c r="V1588" s="38">
        <v>99190.787041668402</v>
      </c>
      <c r="W1588" s="34">
        <v>101201.4406546684</v>
      </c>
      <c r="X1588" s="34">
        <v>101200.9529347558</v>
      </c>
      <c r="Y1588" s="33">
        <v>0.48771991260582581</v>
      </c>
      <c r="Z1588" s="144">
        <v>0</v>
      </c>
      <c r="AA1588" s="34">
        <v>0</v>
      </c>
      <c r="AB1588" s="34">
        <v>0</v>
      </c>
      <c r="AC1588" s="34">
        <v>0</v>
      </c>
      <c r="AD1588" s="34">
        <v>0</v>
      </c>
      <c r="AE1588" s="34">
        <v>0</v>
      </c>
      <c r="AF1588" s="34">
        <v>0</v>
      </c>
      <c r="AG1588" s="136">
        <v>30758</v>
      </c>
      <c r="AH1588" s="34">
        <v>37058</v>
      </c>
      <c r="AI1588" s="34">
        <v>0</v>
      </c>
      <c r="AJ1588" s="34">
        <v>6300</v>
      </c>
      <c r="AK1588" s="34">
        <v>6300</v>
      </c>
      <c r="AL1588" s="34">
        <v>30758</v>
      </c>
      <c r="AM1588" s="34">
        <v>30758</v>
      </c>
      <c r="AN1588" s="34">
        <v>0</v>
      </c>
      <c r="AO1588" s="34">
        <v>2010.6536130000022</v>
      </c>
      <c r="AP1588" s="34">
        <v>-4289.3463869999978</v>
      </c>
      <c r="AQ1588" s="34">
        <v>6300</v>
      </c>
      <c r="AR1588" s="34">
        <v>-134419</v>
      </c>
      <c r="AS1588" s="34">
        <v>0</v>
      </c>
    </row>
    <row r="1589" spans="2:45" s="1" customFormat="1" ht="14.25" x14ac:dyDescent="0.2">
      <c r="B1589" s="31" t="s">
        <v>4795</v>
      </c>
      <c r="C1589" s="32" t="s">
        <v>2461</v>
      </c>
      <c r="D1589" s="31" t="s">
        <v>2462</v>
      </c>
      <c r="E1589" s="31" t="s">
        <v>13</v>
      </c>
      <c r="F1589" s="31" t="s">
        <v>11</v>
      </c>
      <c r="G1589" s="31" t="s">
        <v>19</v>
      </c>
      <c r="H1589" s="31" t="s">
        <v>55</v>
      </c>
      <c r="I1589" s="31" t="s">
        <v>10</v>
      </c>
      <c r="J1589" s="31" t="s">
        <v>10</v>
      </c>
      <c r="K1589" s="31" t="s">
        <v>2463</v>
      </c>
      <c r="L1589" s="33">
        <v>0</v>
      </c>
      <c r="M1589" s="150">
        <v>18340.69932</v>
      </c>
      <c r="N1589" s="34">
        <v>-5310</v>
      </c>
      <c r="O1589" s="34">
        <v>1717.1090479606778</v>
      </c>
      <c r="P1589" s="30">
        <v>-78766.900680000006</v>
      </c>
      <c r="Q1589" s="35">
        <v>1395.5783469999999</v>
      </c>
      <c r="R1589" s="36">
        <v>78766.900680000006</v>
      </c>
      <c r="S1589" s="36">
        <v>0</v>
      </c>
      <c r="T1589" s="36">
        <v>277.64749060882605</v>
      </c>
      <c r="U1589" s="37">
        <v>79044.974418590311</v>
      </c>
      <c r="V1589" s="38">
        <v>80440.552765590313</v>
      </c>
      <c r="W1589" s="34">
        <v>80440.552765590313</v>
      </c>
      <c r="X1589" s="34">
        <v>321.53070096067677</v>
      </c>
      <c r="Y1589" s="33">
        <v>80119.022064629637</v>
      </c>
      <c r="Z1589" s="144">
        <v>0</v>
      </c>
      <c r="AA1589" s="34">
        <v>0</v>
      </c>
      <c r="AB1589" s="34">
        <v>0</v>
      </c>
      <c r="AC1589" s="34">
        <v>0</v>
      </c>
      <c r="AD1589" s="34">
        <v>0</v>
      </c>
      <c r="AE1589" s="34">
        <v>0</v>
      </c>
      <c r="AF1589" s="34">
        <v>0</v>
      </c>
      <c r="AG1589" s="136">
        <v>112420</v>
      </c>
      <c r="AH1589" s="34">
        <v>112947.4</v>
      </c>
      <c r="AI1589" s="34">
        <v>0</v>
      </c>
      <c r="AJ1589" s="34">
        <v>527.4</v>
      </c>
      <c r="AK1589" s="34">
        <v>527.4</v>
      </c>
      <c r="AL1589" s="34">
        <v>112420</v>
      </c>
      <c r="AM1589" s="34">
        <v>112420</v>
      </c>
      <c r="AN1589" s="34">
        <v>0</v>
      </c>
      <c r="AO1589" s="34">
        <v>-78766.900680000006</v>
      </c>
      <c r="AP1589" s="34">
        <v>-79294.30068</v>
      </c>
      <c r="AQ1589" s="34">
        <v>527.39999999999418</v>
      </c>
      <c r="AR1589" s="34">
        <v>-5310</v>
      </c>
      <c r="AS1589" s="34">
        <v>0</v>
      </c>
    </row>
    <row r="1590" spans="2:45" s="1" customFormat="1" ht="14.25" x14ac:dyDescent="0.2">
      <c r="B1590" s="31" t="s">
        <v>4795</v>
      </c>
      <c r="C1590" s="32" t="s">
        <v>2129</v>
      </c>
      <c r="D1590" s="31" t="s">
        <v>2130</v>
      </c>
      <c r="E1590" s="31" t="s">
        <v>13</v>
      </c>
      <c r="F1590" s="31" t="s">
        <v>11</v>
      </c>
      <c r="G1590" s="31" t="s">
        <v>19</v>
      </c>
      <c r="H1590" s="31" t="s">
        <v>55</v>
      </c>
      <c r="I1590" s="31" t="s">
        <v>10</v>
      </c>
      <c r="J1590" s="31" t="s">
        <v>10</v>
      </c>
      <c r="K1590" s="31" t="s">
        <v>2131</v>
      </c>
      <c r="L1590" s="33">
        <v>0</v>
      </c>
      <c r="M1590" s="150">
        <v>11119.500051999999</v>
      </c>
      <c r="N1590" s="34">
        <v>3113</v>
      </c>
      <c r="O1590" s="34">
        <v>0</v>
      </c>
      <c r="P1590" s="30">
        <v>15072.500051999999</v>
      </c>
      <c r="Q1590" s="35">
        <v>1250.408874</v>
      </c>
      <c r="R1590" s="36">
        <v>0</v>
      </c>
      <c r="S1590" s="36">
        <v>0</v>
      </c>
      <c r="T1590" s="36">
        <v>0</v>
      </c>
      <c r="U1590" s="37">
        <v>0</v>
      </c>
      <c r="V1590" s="38">
        <v>1250.408874</v>
      </c>
      <c r="W1590" s="34">
        <v>16322.908926</v>
      </c>
      <c r="X1590" s="34">
        <v>0</v>
      </c>
      <c r="Y1590" s="33">
        <v>16322.908926</v>
      </c>
      <c r="Z1590" s="144">
        <v>0</v>
      </c>
      <c r="AA1590" s="34">
        <v>0</v>
      </c>
      <c r="AB1590" s="34">
        <v>0</v>
      </c>
      <c r="AC1590" s="34">
        <v>0</v>
      </c>
      <c r="AD1590" s="34">
        <v>0</v>
      </c>
      <c r="AE1590" s="34">
        <v>0</v>
      </c>
      <c r="AF1590" s="34">
        <v>0</v>
      </c>
      <c r="AG1590" s="136">
        <v>10816</v>
      </c>
      <c r="AH1590" s="34">
        <v>10816</v>
      </c>
      <c r="AI1590" s="34">
        <v>0</v>
      </c>
      <c r="AJ1590" s="34">
        <v>0</v>
      </c>
      <c r="AK1590" s="34">
        <v>0</v>
      </c>
      <c r="AL1590" s="34">
        <v>10816</v>
      </c>
      <c r="AM1590" s="34">
        <v>10816</v>
      </c>
      <c r="AN1590" s="34">
        <v>0</v>
      </c>
      <c r="AO1590" s="34">
        <v>15072.500051999999</v>
      </c>
      <c r="AP1590" s="34">
        <v>15072.500051999999</v>
      </c>
      <c r="AQ1590" s="34">
        <v>0</v>
      </c>
      <c r="AR1590" s="34">
        <v>3113</v>
      </c>
      <c r="AS1590" s="34">
        <v>0</v>
      </c>
    </row>
    <row r="1591" spans="2:45" s="1" customFormat="1" ht="14.25" x14ac:dyDescent="0.2">
      <c r="B1591" s="31" t="s">
        <v>4795</v>
      </c>
      <c r="C1591" s="32" t="s">
        <v>3230</v>
      </c>
      <c r="D1591" s="31" t="s">
        <v>3231</v>
      </c>
      <c r="E1591" s="31" t="s">
        <v>13</v>
      </c>
      <c r="F1591" s="31" t="s">
        <v>11</v>
      </c>
      <c r="G1591" s="31" t="s">
        <v>19</v>
      </c>
      <c r="H1591" s="31" t="s">
        <v>55</v>
      </c>
      <c r="I1591" s="31" t="s">
        <v>10</v>
      </c>
      <c r="J1591" s="31" t="s">
        <v>10</v>
      </c>
      <c r="K1591" s="31" t="s">
        <v>3232</v>
      </c>
      <c r="L1591" s="33">
        <v>0</v>
      </c>
      <c r="M1591" s="150">
        <v>30923.846933000001</v>
      </c>
      <c r="N1591" s="34">
        <v>-19849</v>
      </c>
      <c r="O1591" s="34">
        <v>8796.2414974999992</v>
      </c>
      <c r="P1591" s="30">
        <v>118076.84693299999</v>
      </c>
      <c r="Q1591" s="35">
        <v>2153.884728</v>
      </c>
      <c r="R1591" s="36">
        <v>0</v>
      </c>
      <c r="S1591" s="36">
        <v>0</v>
      </c>
      <c r="T1591" s="36">
        <v>0</v>
      </c>
      <c r="U1591" s="37">
        <v>0</v>
      </c>
      <c r="V1591" s="38">
        <v>2153.884728</v>
      </c>
      <c r="W1591" s="34">
        <v>120230.731661</v>
      </c>
      <c r="X1591" s="34">
        <v>0</v>
      </c>
      <c r="Y1591" s="33">
        <v>120230.731661</v>
      </c>
      <c r="Z1591" s="144">
        <v>0</v>
      </c>
      <c r="AA1591" s="34">
        <v>0</v>
      </c>
      <c r="AB1591" s="34">
        <v>0</v>
      </c>
      <c r="AC1591" s="34">
        <v>0</v>
      </c>
      <c r="AD1591" s="34">
        <v>0</v>
      </c>
      <c r="AE1591" s="34">
        <v>0</v>
      </c>
      <c r="AF1591" s="34">
        <v>0</v>
      </c>
      <c r="AG1591" s="136">
        <v>116176</v>
      </c>
      <c r="AH1591" s="34">
        <v>116176</v>
      </c>
      <c r="AI1591" s="34">
        <v>0</v>
      </c>
      <c r="AJ1591" s="34">
        <v>0</v>
      </c>
      <c r="AK1591" s="34">
        <v>0</v>
      </c>
      <c r="AL1591" s="34">
        <v>116176</v>
      </c>
      <c r="AM1591" s="34">
        <v>116176</v>
      </c>
      <c r="AN1591" s="34">
        <v>0</v>
      </c>
      <c r="AO1591" s="34">
        <v>118076.84693299999</v>
      </c>
      <c r="AP1591" s="34">
        <v>118076.84693299999</v>
      </c>
      <c r="AQ1591" s="34">
        <v>0</v>
      </c>
      <c r="AR1591" s="34">
        <v>-19849</v>
      </c>
      <c r="AS1591" s="34">
        <v>0</v>
      </c>
    </row>
    <row r="1592" spans="2:45" s="1" customFormat="1" ht="14.25" x14ac:dyDescent="0.2">
      <c r="B1592" s="31" t="s">
        <v>4795</v>
      </c>
      <c r="C1592" s="32" t="s">
        <v>2908</v>
      </c>
      <c r="D1592" s="31" t="s">
        <v>2909</v>
      </c>
      <c r="E1592" s="31" t="s">
        <v>13</v>
      </c>
      <c r="F1592" s="31" t="s">
        <v>11</v>
      </c>
      <c r="G1592" s="31" t="s">
        <v>19</v>
      </c>
      <c r="H1592" s="31" t="s">
        <v>29</v>
      </c>
      <c r="I1592" s="31" t="s">
        <v>10</v>
      </c>
      <c r="J1592" s="31" t="s">
        <v>10</v>
      </c>
      <c r="K1592" s="31" t="s">
        <v>2910</v>
      </c>
      <c r="L1592" s="33">
        <v>0</v>
      </c>
      <c r="M1592" s="150">
        <v>63274.751976</v>
      </c>
      <c r="N1592" s="34">
        <v>-55558</v>
      </c>
      <c r="O1592" s="34">
        <v>19624.021562736834</v>
      </c>
      <c r="P1592" s="30">
        <v>-71474.107549759996</v>
      </c>
      <c r="Q1592" s="35">
        <v>4861.926082</v>
      </c>
      <c r="R1592" s="36">
        <v>71474.107549759996</v>
      </c>
      <c r="S1592" s="36">
        <v>0</v>
      </c>
      <c r="T1592" s="36">
        <v>12747.332538100964</v>
      </c>
      <c r="U1592" s="37">
        <v>84221.894252248821</v>
      </c>
      <c r="V1592" s="38">
        <v>89083.820334248827</v>
      </c>
      <c r="W1592" s="34">
        <v>89083.820334248827</v>
      </c>
      <c r="X1592" s="34">
        <v>14762.095480736854</v>
      </c>
      <c r="Y1592" s="33">
        <v>74321.724853511972</v>
      </c>
      <c r="Z1592" s="144">
        <v>0</v>
      </c>
      <c r="AA1592" s="34">
        <v>0</v>
      </c>
      <c r="AB1592" s="34">
        <v>0</v>
      </c>
      <c r="AC1592" s="34">
        <v>0</v>
      </c>
      <c r="AD1592" s="34">
        <v>0</v>
      </c>
      <c r="AE1592" s="34">
        <v>0</v>
      </c>
      <c r="AF1592" s="34">
        <v>0</v>
      </c>
      <c r="AG1592" s="136">
        <v>0</v>
      </c>
      <c r="AH1592" s="34">
        <v>15689.140474240001</v>
      </c>
      <c r="AI1592" s="34">
        <v>0</v>
      </c>
      <c r="AJ1592" s="34">
        <v>503.20000000000005</v>
      </c>
      <c r="AK1592" s="34">
        <v>503.20000000000005</v>
      </c>
      <c r="AL1592" s="34">
        <v>0</v>
      </c>
      <c r="AM1592" s="34">
        <v>15185.94047424</v>
      </c>
      <c r="AN1592" s="34">
        <v>15185.94047424</v>
      </c>
      <c r="AO1592" s="34">
        <v>-71474.107549759996</v>
      </c>
      <c r="AP1592" s="34">
        <v>-87163.248024</v>
      </c>
      <c r="AQ1592" s="34">
        <v>15689.140474240005</v>
      </c>
      <c r="AR1592" s="34">
        <v>-55558</v>
      </c>
      <c r="AS1592" s="34">
        <v>0</v>
      </c>
    </row>
    <row r="1593" spans="2:45" s="1" customFormat="1" ht="14.25" x14ac:dyDescent="0.2">
      <c r="B1593" s="31" t="s">
        <v>4795</v>
      </c>
      <c r="C1593" s="32" t="s">
        <v>1463</v>
      </c>
      <c r="D1593" s="31" t="s">
        <v>1464</v>
      </c>
      <c r="E1593" s="31" t="s">
        <v>13</v>
      </c>
      <c r="F1593" s="31" t="s">
        <v>11</v>
      </c>
      <c r="G1593" s="31" t="s">
        <v>19</v>
      </c>
      <c r="H1593" s="31" t="s">
        <v>29</v>
      </c>
      <c r="I1593" s="31" t="s">
        <v>10</v>
      </c>
      <c r="J1593" s="31" t="s">
        <v>10</v>
      </c>
      <c r="K1593" s="31" t="s">
        <v>1465</v>
      </c>
      <c r="L1593" s="33">
        <v>0</v>
      </c>
      <c r="M1593" s="150">
        <v>68370.573185999994</v>
      </c>
      <c r="N1593" s="34">
        <v>76702</v>
      </c>
      <c r="O1593" s="34">
        <v>0</v>
      </c>
      <c r="P1593" s="30">
        <v>138075.51075063998</v>
      </c>
      <c r="Q1593" s="35">
        <v>3240.5175939999999</v>
      </c>
      <c r="R1593" s="36">
        <v>0</v>
      </c>
      <c r="S1593" s="36">
        <v>0</v>
      </c>
      <c r="T1593" s="36">
        <v>0</v>
      </c>
      <c r="U1593" s="37">
        <v>0</v>
      </c>
      <c r="V1593" s="38">
        <v>3240.5175939999999</v>
      </c>
      <c r="W1593" s="34">
        <v>141316.02834463998</v>
      </c>
      <c r="X1593" s="34">
        <v>0</v>
      </c>
      <c r="Y1593" s="33">
        <v>141316.02834463998</v>
      </c>
      <c r="Z1593" s="144">
        <v>0</v>
      </c>
      <c r="AA1593" s="34">
        <v>0</v>
      </c>
      <c r="AB1593" s="34">
        <v>0</v>
      </c>
      <c r="AC1593" s="34">
        <v>0</v>
      </c>
      <c r="AD1593" s="34">
        <v>0</v>
      </c>
      <c r="AE1593" s="34">
        <v>0</v>
      </c>
      <c r="AF1593" s="34">
        <v>0</v>
      </c>
      <c r="AG1593" s="136">
        <v>14503</v>
      </c>
      <c r="AH1593" s="34">
        <v>16408.937564639997</v>
      </c>
      <c r="AI1593" s="34">
        <v>0</v>
      </c>
      <c r="AJ1593" s="34">
        <v>0</v>
      </c>
      <c r="AK1593" s="34">
        <v>0</v>
      </c>
      <c r="AL1593" s="34">
        <v>14503</v>
      </c>
      <c r="AM1593" s="34">
        <v>16408.937564639997</v>
      </c>
      <c r="AN1593" s="34">
        <v>1905.9375646399967</v>
      </c>
      <c r="AO1593" s="34">
        <v>138075.51075063998</v>
      </c>
      <c r="AP1593" s="34">
        <v>136169.57318599999</v>
      </c>
      <c r="AQ1593" s="34">
        <v>1905.9375646399858</v>
      </c>
      <c r="AR1593" s="34">
        <v>76702</v>
      </c>
      <c r="AS1593" s="34">
        <v>0</v>
      </c>
    </row>
    <row r="1594" spans="2:45" s="1" customFormat="1" ht="14.25" x14ac:dyDescent="0.2">
      <c r="B1594" s="31" t="s">
        <v>4795</v>
      </c>
      <c r="C1594" s="32" t="s">
        <v>3928</v>
      </c>
      <c r="D1594" s="31" t="s">
        <v>3929</v>
      </c>
      <c r="E1594" s="31" t="s">
        <v>13</v>
      </c>
      <c r="F1594" s="31" t="s">
        <v>11</v>
      </c>
      <c r="G1594" s="31" t="s">
        <v>19</v>
      </c>
      <c r="H1594" s="31" t="s">
        <v>29</v>
      </c>
      <c r="I1594" s="31" t="s">
        <v>10</v>
      </c>
      <c r="J1594" s="31" t="s">
        <v>10</v>
      </c>
      <c r="K1594" s="31" t="s">
        <v>3930</v>
      </c>
      <c r="L1594" s="33">
        <v>0</v>
      </c>
      <c r="M1594" s="150">
        <v>966974.91115599999</v>
      </c>
      <c r="N1594" s="34">
        <v>-1401068</v>
      </c>
      <c r="O1594" s="34">
        <v>747417.75772946177</v>
      </c>
      <c r="P1594" s="30">
        <v>441556.88983343996</v>
      </c>
      <c r="Q1594" s="35">
        <v>55496.735708</v>
      </c>
      <c r="R1594" s="36">
        <v>0</v>
      </c>
      <c r="S1594" s="36">
        <v>0</v>
      </c>
      <c r="T1594" s="36">
        <v>216193.8901410278</v>
      </c>
      <c r="U1594" s="37">
        <v>216195.0559672791</v>
      </c>
      <c r="V1594" s="38">
        <v>271691.79167527909</v>
      </c>
      <c r="W1594" s="34">
        <v>713248.68150871899</v>
      </c>
      <c r="X1594" s="34">
        <v>250364.13218802173</v>
      </c>
      <c r="Y1594" s="33">
        <v>462884.54932069726</v>
      </c>
      <c r="Z1594" s="144">
        <v>0</v>
      </c>
      <c r="AA1594" s="34">
        <v>0</v>
      </c>
      <c r="AB1594" s="34">
        <v>0</v>
      </c>
      <c r="AC1594" s="34">
        <v>0</v>
      </c>
      <c r="AD1594" s="34">
        <v>0</v>
      </c>
      <c r="AE1594" s="34">
        <v>0</v>
      </c>
      <c r="AF1594" s="34">
        <v>0</v>
      </c>
      <c r="AG1594" s="136">
        <v>653827</v>
      </c>
      <c r="AH1594" s="34">
        <v>885273.97867743997</v>
      </c>
      <c r="AI1594" s="34">
        <v>653200</v>
      </c>
      <c r="AJ1594" s="34">
        <v>653200</v>
      </c>
      <c r="AK1594" s="34">
        <v>0</v>
      </c>
      <c r="AL1594" s="34">
        <v>627</v>
      </c>
      <c r="AM1594" s="34">
        <v>232073.97867744</v>
      </c>
      <c r="AN1594" s="34">
        <v>231446.97867744</v>
      </c>
      <c r="AO1594" s="34">
        <v>441556.88983343996</v>
      </c>
      <c r="AP1594" s="34">
        <v>210109.91115599996</v>
      </c>
      <c r="AQ1594" s="34">
        <v>231446.97867743997</v>
      </c>
      <c r="AR1594" s="34">
        <v>-1401068</v>
      </c>
      <c r="AS1594" s="34">
        <v>0</v>
      </c>
    </row>
    <row r="1595" spans="2:45" s="1" customFormat="1" ht="14.25" x14ac:dyDescent="0.2">
      <c r="B1595" s="31" t="s">
        <v>4795</v>
      </c>
      <c r="C1595" s="32" t="s">
        <v>1118</v>
      </c>
      <c r="D1595" s="31" t="s">
        <v>1119</v>
      </c>
      <c r="E1595" s="31" t="s">
        <v>13</v>
      </c>
      <c r="F1595" s="31" t="s">
        <v>11</v>
      </c>
      <c r="G1595" s="31" t="s">
        <v>19</v>
      </c>
      <c r="H1595" s="31" t="s">
        <v>29</v>
      </c>
      <c r="I1595" s="31" t="s">
        <v>10</v>
      </c>
      <c r="J1595" s="31" t="s">
        <v>10</v>
      </c>
      <c r="K1595" s="31" t="s">
        <v>1120</v>
      </c>
      <c r="L1595" s="33">
        <v>0</v>
      </c>
      <c r="M1595" s="150">
        <v>4575.3408849999996</v>
      </c>
      <c r="N1595" s="34">
        <v>-4987</v>
      </c>
      <c r="O1595" s="34">
        <v>1218.4283210876802</v>
      </c>
      <c r="P1595" s="30">
        <v>-852.04321410000057</v>
      </c>
      <c r="Q1595" s="35">
        <v>480.22950800000001</v>
      </c>
      <c r="R1595" s="36">
        <v>852.04321410000057</v>
      </c>
      <c r="S1595" s="36">
        <v>0</v>
      </c>
      <c r="T1595" s="36">
        <v>637.447831301414</v>
      </c>
      <c r="U1595" s="37">
        <v>1489.4990774866906</v>
      </c>
      <c r="V1595" s="38">
        <v>1969.7285854866905</v>
      </c>
      <c r="W1595" s="34">
        <v>1969.7285854866905</v>
      </c>
      <c r="X1595" s="34">
        <v>738.19881308768004</v>
      </c>
      <c r="Y1595" s="33">
        <v>1231.5297723990104</v>
      </c>
      <c r="Z1595" s="144">
        <v>0</v>
      </c>
      <c r="AA1595" s="34">
        <v>0</v>
      </c>
      <c r="AB1595" s="34">
        <v>0</v>
      </c>
      <c r="AC1595" s="34">
        <v>0</v>
      </c>
      <c r="AD1595" s="34">
        <v>0</v>
      </c>
      <c r="AE1595" s="34">
        <v>0</v>
      </c>
      <c r="AF1595" s="34">
        <v>0</v>
      </c>
      <c r="AG1595" s="136">
        <v>0</v>
      </c>
      <c r="AH1595" s="34">
        <v>1555.6159008999998</v>
      </c>
      <c r="AI1595" s="34">
        <v>0</v>
      </c>
      <c r="AJ1595" s="34">
        <v>457.5340885</v>
      </c>
      <c r="AK1595" s="34">
        <v>457.5340885</v>
      </c>
      <c r="AL1595" s="34">
        <v>0</v>
      </c>
      <c r="AM1595" s="34">
        <v>1098.0818123999998</v>
      </c>
      <c r="AN1595" s="34">
        <v>1098.0818123999998</v>
      </c>
      <c r="AO1595" s="34">
        <v>-852.04321410000057</v>
      </c>
      <c r="AP1595" s="34">
        <v>-2407.6591150000004</v>
      </c>
      <c r="AQ1595" s="34">
        <v>1555.6159008999998</v>
      </c>
      <c r="AR1595" s="34">
        <v>-4987</v>
      </c>
      <c r="AS1595" s="34">
        <v>0</v>
      </c>
    </row>
    <row r="1596" spans="2:45" s="1" customFormat="1" ht="14.25" x14ac:dyDescent="0.2">
      <c r="B1596" s="31" t="s">
        <v>4795</v>
      </c>
      <c r="C1596" s="32" t="s">
        <v>4296</v>
      </c>
      <c r="D1596" s="31" t="s">
        <v>4297</v>
      </c>
      <c r="E1596" s="31" t="s">
        <v>13</v>
      </c>
      <c r="F1596" s="31" t="s">
        <v>11</v>
      </c>
      <c r="G1596" s="31" t="s">
        <v>19</v>
      </c>
      <c r="H1596" s="31" t="s">
        <v>29</v>
      </c>
      <c r="I1596" s="31" t="s">
        <v>10</v>
      </c>
      <c r="J1596" s="31" t="s">
        <v>10</v>
      </c>
      <c r="K1596" s="31" t="s">
        <v>4298</v>
      </c>
      <c r="L1596" s="33">
        <v>0</v>
      </c>
      <c r="M1596" s="150">
        <v>70122.645426999996</v>
      </c>
      <c r="N1596" s="34">
        <v>-40367</v>
      </c>
      <c r="O1596" s="34">
        <v>24554.016292290682</v>
      </c>
      <c r="P1596" s="30">
        <v>41137.245426999987</v>
      </c>
      <c r="Q1596" s="35">
        <v>5014.413708</v>
      </c>
      <c r="R1596" s="36">
        <v>0</v>
      </c>
      <c r="S1596" s="36">
        <v>0</v>
      </c>
      <c r="T1596" s="36">
        <v>0</v>
      </c>
      <c r="U1596" s="37">
        <v>0</v>
      </c>
      <c r="V1596" s="38">
        <v>5014.413708</v>
      </c>
      <c r="W1596" s="34">
        <v>46151.659134999987</v>
      </c>
      <c r="X1596" s="34">
        <v>0</v>
      </c>
      <c r="Y1596" s="33">
        <v>46151.659134999987</v>
      </c>
      <c r="Z1596" s="144">
        <v>0</v>
      </c>
      <c r="AA1596" s="34">
        <v>0</v>
      </c>
      <c r="AB1596" s="34">
        <v>0</v>
      </c>
      <c r="AC1596" s="34">
        <v>0</v>
      </c>
      <c r="AD1596" s="34">
        <v>0</v>
      </c>
      <c r="AE1596" s="34">
        <v>0</v>
      </c>
      <c r="AF1596" s="34">
        <v>0</v>
      </c>
      <c r="AG1596" s="136">
        <v>37420</v>
      </c>
      <c r="AH1596" s="34">
        <v>38786.6</v>
      </c>
      <c r="AI1596" s="34">
        <v>2243</v>
      </c>
      <c r="AJ1596" s="34">
        <v>3609.6000000000004</v>
      </c>
      <c r="AK1596" s="34">
        <v>1366.6000000000004</v>
      </c>
      <c r="AL1596" s="34">
        <v>35177</v>
      </c>
      <c r="AM1596" s="34">
        <v>35177</v>
      </c>
      <c r="AN1596" s="34">
        <v>0</v>
      </c>
      <c r="AO1596" s="34">
        <v>41137.245426999987</v>
      </c>
      <c r="AP1596" s="34">
        <v>39770.645426999989</v>
      </c>
      <c r="AQ1596" s="34">
        <v>1366.5999999999985</v>
      </c>
      <c r="AR1596" s="34">
        <v>-40367</v>
      </c>
      <c r="AS1596" s="34">
        <v>0</v>
      </c>
    </row>
    <row r="1602" spans="33:43" x14ac:dyDescent="0.15">
      <c r="AG1602" s="89"/>
      <c r="AH1602" s="89"/>
      <c r="AI1602" s="89"/>
      <c r="AJ1602" s="89"/>
      <c r="AK1602" s="89"/>
      <c r="AL1602" s="89"/>
      <c r="AM1602" s="89"/>
      <c r="AN1602" s="89"/>
      <c r="AO1602" s="89"/>
      <c r="AP1602" s="89"/>
      <c r="AQ1602" s="89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FC8E-308E-4C1B-84FB-5D77BDA03F20}">
  <sheetPr>
    <tabColor rgb="FF92D050"/>
  </sheetPr>
  <dimension ref="B3:M21"/>
  <sheetViews>
    <sheetView showGridLines="0" workbookViewId="0">
      <selection activeCell="C9" sqref="C9"/>
    </sheetView>
  </sheetViews>
  <sheetFormatPr defaultColWidth="9.14453125" defaultRowHeight="10.5" x14ac:dyDescent="0.1"/>
  <cols>
    <col min="1" max="1" width="9.14453125" style="41"/>
    <col min="2" max="2" width="2.41796875" style="41" bestFit="1" customWidth="1"/>
    <col min="3" max="3" width="33.765625" style="41" customWidth="1"/>
    <col min="4" max="4" width="12.10546875" style="41" customWidth="1"/>
    <col min="5" max="5" width="13.1796875" style="41" bestFit="1" customWidth="1"/>
    <col min="6" max="6" width="8.203125" style="41" customWidth="1"/>
    <col min="7" max="7" width="4.83984375" style="41" customWidth="1"/>
    <col min="8" max="8" width="38.47265625" style="41" bestFit="1" customWidth="1"/>
    <col min="9" max="9" width="11.56640625" style="41" customWidth="1"/>
    <col min="10" max="10" width="10.89453125" style="41" customWidth="1"/>
    <col min="11" max="11" width="16.0078125" style="41" customWidth="1"/>
    <col min="12" max="16384" width="9.14453125" style="41"/>
  </cols>
  <sheetData>
    <row r="3" spans="2:13" ht="15" x14ac:dyDescent="0.15">
      <c r="C3" s="125" t="s">
        <v>4818</v>
      </c>
    </row>
    <row r="4" spans="2:13" ht="11.25" thickBot="1" x14ac:dyDescent="0.15">
      <c r="C4" s="42" t="s">
        <v>4819</v>
      </c>
    </row>
    <row r="5" spans="2:13" ht="15" thickBot="1" x14ac:dyDescent="0.2">
      <c r="B5" s="43"/>
      <c r="C5" s="44" t="str">
        <f>+'risorse covid 2021'!K7</f>
        <v>ADRARA SAN MARTINO</v>
      </c>
      <c r="D5" s="45" t="s">
        <v>4820</v>
      </c>
      <c r="E5" s="46">
        <f>VLOOKUP($C$5,Tabella1[[ENTE]:[IMU 2021 (Art. 177, co. 2, DL 34/2020)]],2,0)</f>
        <v>2185</v>
      </c>
      <c r="F5" s="47" t="s">
        <v>4821</v>
      </c>
      <c r="G5" s="48"/>
      <c r="H5" s="49" t="s">
        <v>4822</v>
      </c>
      <c r="I5" s="50"/>
      <c r="J5" s="50"/>
      <c r="K5" s="50"/>
    </row>
    <row r="6" spans="2:13" ht="41.25" customHeight="1" x14ac:dyDescent="0.15">
      <c r="C6" s="51"/>
      <c r="D6" s="52">
        <v>2020</v>
      </c>
      <c r="E6" s="52">
        <v>2021</v>
      </c>
      <c r="F6" s="51" t="s">
        <v>4823</v>
      </c>
      <c r="G6" s="53"/>
      <c r="H6" s="54"/>
      <c r="I6" s="55" t="s">
        <v>4824</v>
      </c>
      <c r="J6" s="55" t="s">
        <v>4825</v>
      </c>
      <c r="K6" s="56" t="s">
        <v>4826</v>
      </c>
      <c r="L6" s="57"/>
    </row>
    <row r="7" spans="2:13" ht="27.75" customHeight="1" x14ac:dyDescent="0.15">
      <c r="B7" s="58">
        <v>1</v>
      </c>
      <c r="C7" s="59" t="s">
        <v>4858</v>
      </c>
      <c r="D7" s="98">
        <f>VLOOKUP($C$5,Tabella1[[ENTE]:[diff minori entrate]],3,0)</f>
        <v>51361.324494</v>
      </c>
      <c r="E7" s="98"/>
      <c r="F7" s="113">
        <f>D7/$E$5</f>
        <v>23.506326999542335</v>
      </c>
      <c r="G7" s="60"/>
      <c r="H7" s="61" t="s">
        <v>4827</v>
      </c>
      <c r="I7" s="62">
        <f>VLOOKUP($C$5,Tabella1[[ENTE]:[diff minori entrate]],25,0)</f>
        <v>0</v>
      </c>
      <c r="J7" s="62">
        <f>VLOOKUP($C$5,Tabella1[[ENTE]:[diff minori entrate]],26,0)</f>
        <v>0</v>
      </c>
      <c r="K7" s="62">
        <f>J7-I7</f>
        <v>0</v>
      </c>
      <c r="L7" s="63"/>
    </row>
    <row r="8" spans="2:13" ht="27.75" customHeight="1" x14ac:dyDescent="0.15">
      <c r="B8" s="64">
        <v>2</v>
      </c>
      <c r="C8" s="65" t="s">
        <v>4857</v>
      </c>
      <c r="D8" s="86">
        <f>VLOOKUP($C$5,Tabella1[[ENTE]:[diff minori entrate]],4,0)</f>
        <v>4650</v>
      </c>
      <c r="E8" s="86"/>
      <c r="F8" s="114">
        <f>D8/$E$5</f>
        <v>2.1281464530892449</v>
      </c>
      <c r="G8" s="60"/>
      <c r="H8" s="90" t="s">
        <v>4828</v>
      </c>
      <c r="I8" s="91">
        <f>VLOOKUP($C$5,Tabella1[[ENTE]:[diff minori entrate]],28,0)</f>
        <v>5960</v>
      </c>
      <c r="J8" s="91">
        <f>VLOOKUP($C$5,Tabella1[[ENTE]:[diff minori entrate]],29,0)</f>
        <v>24450.149999999998</v>
      </c>
      <c r="K8" s="91">
        <f>J8-I8</f>
        <v>18490.149999999998</v>
      </c>
      <c r="L8" s="63"/>
    </row>
    <row r="9" spans="2:13" ht="27.75" customHeight="1" x14ac:dyDescent="0.15">
      <c r="B9" s="64">
        <v>3</v>
      </c>
      <c r="C9" s="66" t="s">
        <v>4856</v>
      </c>
      <c r="D9" s="85"/>
      <c r="E9" s="86">
        <f>VLOOKUP($C$5,Tabella1[[ENTE]:[diff minori entrate]],6,0)</f>
        <v>56076.474493999995</v>
      </c>
      <c r="F9" s="114">
        <f>E9/$E$5</f>
        <v>25.664290386270022</v>
      </c>
      <c r="G9" s="60"/>
      <c r="H9" s="95" t="s">
        <v>4855</v>
      </c>
      <c r="I9" s="91">
        <f>VLOOKUP($C$5,Tabella1[[ENTE]:[diff minori entrate]],34,0)</f>
        <v>4650</v>
      </c>
      <c r="J9" s="91">
        <f>VLOOKUP($C$5,Tabella1[[ENTE]:[diff minori entrate]],4,0)</f>
        <v>4650</v>
      </c>
      <c r="K9" s="91">
        <f>J9-I9</f>
        <v>0</v>
      </c>
      <c r="M9" s="69"/>
    </row>
    <row r="10" spans="2:13" ht="16.5" customHeight="1" x14ac:dyDescent="0.1">
      <c r="B10" s="68">
        <v>4</v>
      </c>
      <c r="C10" s="155" t="s">
        <v>4859</v>
      </c>
      <c r="D10" s="100"/>
      <c r="E10" s="100">
        <f>VLOOKUP($C$5,Tabella1[[ENTE]:[diff minori entrate]],7,0)</f>
        <v>5831.0795440000002</v>
      </c>
      <c r="F10" s="114"/>
      <c r="G10" s="60"/>
      <c r="H10" s="92" t="s">
        <v>4865</v>
      </c>
      <c r="I10" s="96"/>
      <c r="J10" s="96"/>
      <c r="K10" s="97">
        <f>+SUM(K7:K9)</f>
        <v>18490.149999999998</v>
      </c>
      <c r="L10" s="69"/>
    </row>
    <row r="11" spans="2:13" ht="16.5" customHeight="1" x14ac:dyDescent="0.15">
      <c r="B11" s="68">
        <v>5</v>
      </c>
      <c r="C11" s="118" t="s">
        <v>4860</v>
      </c>
      <c r="D11" s="101"/>
      <c r="E11" s="101">
        <f>VLOOKUP($C$5,Tabella1[[ENTE]:[diff minori entrate]],11,0)</f>
        <v>6535.581757173898</v>
      </c>
      <c r="F11" s="115"/>
      <c r="G11" s="70"/>
      <c r="H11" s="93"/>
      <c r="I11" s="93"/>
      <c r="J11" s="93"/>
      <c r="K11" s="94"/>
      <c r="L11" s="71"/>
    </row>
    <row r="12" spans="2:13" ht="16.5" customHeight="1" x14ac:dyDescent="0.1">
      <c r="B12" s="73">
        <v>6</v>
      </c>
      <c r="C12" s="156" t="s">
        <v>4804</v>
      </c>
      <c r="D12" s="102"/>
      <c r="E12" s="102">
        <f>E11+E10</f>
        <v>12366.661301173899</v>
      </c>
      <c r="F12" s="116">
        <f>E12/$E$5</f>
        <v>5.6597992225052174</v>
      </c>
      <c r="G12" s="60"/>
      <c r="L12" s="71"/>
      <c r="M12" s="72"/>
    </row>
    <row r="13" spans="2:13" s="121" customFormat="1" ht="17.25" customHeight="1" x14ac:dyDescent="0.2">
      <c r="B13" s="58">
        <v>7</v>
      </c>
      <c r="C13" s="119" t="s">
        <v>4829</v>
      </c>
      <c r="D13" s="120"/>
      <c r="E13" s="99">
        <f>E9+E12</f>
        <v>68443.13579517389</v>
      </c>
      <c r="F13" s="113">
        <f>E13/$E$5</f>
        <v>31.324089608775235</v>
      </c>
      <c r="G13" s="60"/>
    </row>
    <row r="14" spans="2:13" ht="24" x14ac:dyDescent="0.15">
      <c r="B14" s="73">
        <v>8</v>
      </c>
      <c r="C14" s="74" t="s">
        <v>4830</v>
      </c>
      <c r="D14" s="122"/>
      <c r="E14" s="123">
        <f>VLOOKUP($C$5,Tabella1[[ENTE]:[diff minori entrate]],15,0)</f>
        <v>55957.016369457044</v>
      </c>
      <c r="F14" s="124"/>
      <c r="G14" s="53"/>
    </row>
    <row r="15" spans="2:13" ht="30.75" customHeight="1" x14ac:dyDescent="0.15">
      <c r="B15" s="76"/>
      <c r="C15" s="77" t="s">
        <v>4831</v>
      </c>
      <c r="D15" s="103"/>
      <c r="E15" s="104"/>
      <c r="F15" s="103"/>
      <c r="G15" s="53"/>
    </row>
    <row r="16" spans="2:13" ht="16.5" customHeight="1" x14ac:dyDescent="0.15">
      <c r="B16" s="78" t="s">
        <v>4832</v>
      </c>
      <c r="C16" s="79" t="s">
        <v>4861</v>
      </c>
      <c r="D16" s="105"/>
      <c r="E16" s="84">
        <f>VLOOKUP($C$5,Tabella1[[ENTE]:[diff minori entrate]],18,0)</f>
        <v>15445.179236706292</v>
      </c>
      <c r="F16" s="109">
        <f>E16/$E$5</f>
        <v>7.0687319161127196</v>
      </c>
    </row>
    <row r="17" spans="2:7" ht="16.5" customHeight="1" x14ac:dyDescent="0.15">
      <c r="B17" s="80" t="s">
        <v>4833</v>
      </c>
      <c r="C17" s="67" t="s">
        <v>4862</v>
      </c>
      <c r="D17" s="85"/>
      <c r="E17" s="85">
        <f>VLOOKUP($C$5,Tabella1[[ENTE]:[diff minori entrate]],19,0)</f>
        <v>9158.89</v>
      </c>
      <c r="F17" s="110">
        <f t="shared" ref="F17:F21" si="0">E17/$E$5</f>
        <v>4.191711670480549</v>
      </c>
      <c r="G17" s="53"/>
    </row>
    <row r="18" spans="2:7" ht="16.5" customHeight="1" x14ac:dyDescent="0.15">
      <c r="B18" s="80" t="s">
        <v>4834</v>
      </c>
      <c r="C18" s="67" t="s">
        <v>4863</v>
      </c>
      <c r="D18" s="85"/>
      <c r="E18" s="86">
        <f>VLOOKUP($C$5,Tabella1[[ENTE]:[diff minori entrate]],16,0)</f>
        <v>0</v>
      </c>
      <c r="F18" s="111">
        <f t="shared" si="0"/>
        <v>0</v>
      </c>
      <c r="G18" s="60"/>
    </row>
    <row r="19" spans="2:7" ht="16.5" customHeight="1" x14ac:dyDescent="0.15">
      <c r="B19" s="80" t="s">
        <v>4835</v>
      </c>
      <c r="C19" s="67" t="s">
        <v>4864</v>
      </c>
      <c r="D19" s="106"/>
      <c r="E19" s="85">
        <f>VLOOKUP($C$5,Tabella1[[ENTE]:[diff minori entrate]],17,0)</f>
        <v>2408.3650796687307</v>
      </c>
      <c r="F19" s="110">
        <f t="shared" si="0"/>
        <v>1.1022265810840872</v>
      </c>
    </row>
    <row r="20" spans="2:7" ht="16.5" customHeight="1" x14ac:dyDescent="0.15">
      <c r="B20" s="81" t="s">
        <v>4836</v>
      </c>
      <c r="C20" s="75" t="s">
        <v>4866</v>
      </c>
      <c r="D20" s="107"/>
      <c r="E20" s="87">
        <f>VLOOKUP($C$5,Tabella1[[ENTE]:[diff minori entrate]],20,0) + VLOOKUP($C$5,Tabella1[[ENTE]:[diff minori entrate]],21,0)</f>
        <v>1904.9902836925373</v>
      </c>
      <c r="F20" s="112">
        <f t="shared" si="0"/>
        <v>0.87184910008811778</v>
      </c>
    </row>
    <row r="21" spans="2:7" ht="16.5" customHeight="1" x14ac:dyDescent="0.15">
      <c r="B21" s="82"/>
      <c r="C21" s="83" t="s">
        <v>4837</v>
      </c>
      <c r="D21" s="108"/>
      <c r="E21" s="88">
        <f>SUM(E16:E20)</f>
        <v>28917.424600067559</v>
      </c>
      <c r="F21" s="117">
        <f t="shared" si="0"/>
        <v>13.234519267765473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risorse covid 2021</vt:lpstr>
      <vt:lpstr>cruscotto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2021-07-16T18:12:52Z</dcterms:created>
  <dcterms:modified xsi:type="dcterms:W3CDTF">2021-07-16T18:14:52Z</dcterms:modified>
</cp:coreProperties>
</file>